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dinis\Desktop\"/>
    </mc:Choice>
  </mc:AlternateContent>
  <bookViews>
    <workbookView xWindow="0" yWindow="60" windowWidth="20490" windowHeight="7695" tabRatio="597" firstSheet="1" activeTab="2"/>
  </bookViews>
  <sheets>
    <sheet name="Baixa Densidade" sheetId="7" state="hidden" r:id="rId1"/>
    <sheet name="Memória Descritiva_ES" sheetId="16" r:id="rId2"/>
    <sheet name="Simulador_ES" sheetId="14" r:id="rId3"/>
    <sheet name="Referências" sheetId="17" state="hidden" r:id="rId4"/>
    <sheet name="Auxiliar" sheetId="1" state="hidden" r:id="rId5"/>
  </sheets>
  <externalReferences>
    <externalReference r:id="rId6"/>
    <externalReference r:id="rId7"/>
  </externalReferences>
  <definedNames>
    <definedName name="anscount" hidden="1">1</definedName>
    <definedName name="_xlnm.Print_Area" localSheetId="1">'Memória Descritiva_ES'!$A$1:$P$387</definedName>
    <definedName name="Bu">[1]INPUT!$B$10</definedName>
    <definedName name="DC">[1]INPUT!$B$8</definedName>
    <definedName name="EXHIBIT_01" localSheetId="3">#REF!</definedName>
    <definedName name="EXHIBIT_01">#REF!</definedName>
    <definedName name="EXHIBIT_02" localSheetId="3">#REF!</definedName>
    <definedName name="EXHIBIT_02">#REF!</definedName>
    <definedName name="EXHIBIT_05" localSheetId="3">#REF!</definedName>
    <definedName name="EXHIBIT_05">#REF!</definedName>
    <definedName name="EXHIBIT_06" localSheetId="3">#REF!</definedName>
    <definedName name="EXHIBIT_06">#REF!</definedName>
    <definedName name="EXHIBIT_07" localSheetId="3">#REF!</definedName>
    <definedName name="EXHIBIT_07">#REF!</definedName>
    <definedName name="EXHIBIT_08" localSheetId="3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_xlnm.Print_Titles" localSheetId="1">'Memória Descritiva_ES'!$1:$4</definedName>
    <definedName name="VARa">[1]INPUT!$B$12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4" l="1"/>
  <c r="G23" i="14" s="1"/>
  <c r="I23" i="14"/>
  <c r="J23" i="14"/>
  <c r="F24" i="14"/>
  <c r="G24" i="14" s="1"/>
  <c r="I24" i="14"/>
  <c r="J24" i="14"/>
  <c r="F25" i="14"/>
  <c r="G25" i="14" s="1"/>
  <c r="I25" i="14"/>
  <c r="J25" i="14" s="1"/>
  <c r="F26" i="14"/>
  <c r="G26" i="14" s="1"/>
  <c r="I26" i="14"/>
  <c r="J26" i="14" s="1"/>
  <c r="F27" i="14"/>
  <c r="G27" i="14"/>
  <c r="I27" i="14"/>
  <c r="J27" i="14" s="1"/>
  <c r="F28" i="14"/>
  <c r="G28" i="14" s="1"/>
  <c r="I28" i="14"/>
  <c r="J28" i="14" s="1"/>
  <c r="F29" i="14"/>
  <c r="G29" i="14"/>
  <c r="I29" i="14"/>
  <c r="J29" i="14" s="1"/>
  <c r="F30" i="14"/>
  <c r="G30" i="14"/>
  <c r="I30" i="14"/>
  <c r="J30" i="14" s="1"/>
  <c r="F31" i="14"/>
  <c r="G31" i="14" s="1"/>
  <c r="I31" i="14"/>
  <c r="J31" i="14" s="1"/>
  <c r="F32" i="14"/>
  <c r="G32" i="14" s="1"/>
  <c r="I32" i="14"/>
  <c r="J32" i="14"/>
  <c r="F33" i="14"/>
  <c r="G33" i="14" s="1"/>
  <c r="I33" i="14"/>
  <c r="J33" i="14"/>
  <c r="B23" i="14"/>
  <c r="B24" i="14"/>
  <c r="B25" i="14"/>
  <c r="B26" i="14"/>
  <c r="B27" i="14"/>
  <c r="B28" i="14"/>
  <c r="B29" i="14"/>
  <c r="B30" i="14"/>
  <c r="B31" i="14"/>
  <c r="B32" i="14"/>
  <c r="B33" i="14"/>
  <c r="K31" i="14" l="1"/>
  <c r="L31" i="14" s="1"/>
  <c r="M31" i="14" s="1"/>
  <c r="K25" i="14"/>
  <c r="L25" i="14" s="1"/>
  <c r="M25" i="14" s="1"/>
  <c r="K26" i="14"/>
  <c r="L26" i="14" s="1"/>
  <c r="M26" i="14" s="1"/>
  <c r="K33" i="14"/>
  <c r="L33" i="14" s="1"/>
  <c r="M33" i="14" s="1"/>
  <c r="K23" i="14"/>
  <c r="L23" i="14" s="1"/>
  <c r="M23" i="14" s="1"/>
  <c r="K29" i="14"/>
  <c r="L29" i="14" s="1"/>
  <c r="M29" i="14" s="1"/>
  <c r="K28" i="14"/>
  <c r="L28" i="14" s="1"/>
  <c r="M28" i="14" s="1"/>
  <c r="K27" i="14"/>
  <c r="L27" i="14" s="1"/>
  <c r="M27" i="14" s="1"/>
  <c r="K32" i="14"/>
  <c r="L32" i="14" s="1"/>
  <c r="M32" i="14" s="1"/>
  <c r="K24" i="14"/>
  <c r="L24" i="14" s="1"/>
  <c r="M24" i="14" s="1"/>
  <c r="K30" i="14"/>
  <c r="L30" i="14" s="1"/>
  <c r="M30" i="14" s="1"/>
  <c r="F21" i="14"/>
  <c r="F22" i="14"/>
  <c r="F20" i="14"/>
  <c r="F18" i="14"/>
  <c r="F19" i="14"/>
  <c r="F17" i="14"/>
  <c r="F15" i="14" l="1"/>
  <c r="G15" i="14" s="1"/>
  <c r="I15" i="14"/>
  <c r="J15" i="14" s="1"/>
  <c r="F16" i="14"/>
  <c r="G16" i="14" s="1"/>
  <c r="I16" i="14"/>
  <c r="J16" i="14" s="1"/>
  <c r="G17" i="14"/>
  <c r="I17" i="14"/>
  <c r="J17" i="14" s="1"/>
  <c r="G18" i="14"/>
  <c r="I18" i="14"/>
  <c r="J18" i="14" s="1"/>
  <c r="G19" i="14"/>
  <c r="I19" i="14"/>
  <c r="J19" i="14" s="1"/>
  <c r="G20" i="14"/>
  <c r="I20" i="14"/>
  <c r="J20" i="14" s="1"/>
  <c r="G21" i="14"/>
  <c r="I21" i="14"/>
  <c r="J21" i="14" s="1"/>
  <c r="G22" i="14"/>
  <c r="I22" i="14"/>
  <c r="J22" i="14" s="1"/>
  <c r="I14" i="14"/>
  <c r="J14" i="14" s="1"/>
  <c r="F14" i="14"/>
  <c r="G14" i="14" s="1"/>
  <c r="B15" i="14"/>
  <c r="B16" i="14"/>
  <c r="B17" i="14"/>
  <c r="B18" i="14"/>
  <c r="B19" i="14"/>
  <c r="B20" i="14"/>
  <c r="B21" i="14"/>
  <c r="B22" i="14"/>
  <c r="B14" i="14"/>
  <c r="K18" i="14" l="1"/>
  <c r="L18" i="14" s="1"/>
  <c r="M18" i="14" s="1"/>
  <c r="K16" i="14"/>
  <c r="L16" i="14" s="1"/>
  <c r="M16" i="14" s="1"/>
  <c r="K21" i="14"/>
  <c r="L21" i="14" s="1"/>
  <c r="M21" i="14" s="1"/>
  <c r="K19" i="14"/>
  <c r="L19" i="14" s="1"/>
  <c r="M19" i="14" s="1"/>
  <c r="K22" i="14"/>
  <c r="L22" i="14" s="1"/>
  <c r="M22" i="14" s="1"/>
  <c r="K20" i="14"/>
  <c r="L20" i="14" s="1"/>
  <c r="M20" i="14" s="1"/>
  <c r="K17" i="14"/>
  <c r="L17" i="14" s="1"/>
  <c r="M17" i="14" s="1"/>
  <c r="K15" i="14"/>
  <c r="L15" i="14" s="1"/>
  <c r="M15" i="14" s="1"/>
  <c r="A14" i="14" l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B2" i="14" l="1"/>
  <c r="E2" i="14" l="1"/>
  <c r="K14" i="14" l="1"/>
  <c r="L14" i="14" s="1"/>
  <c r="M14" i="14" s="1"/>
  <c r="K34" i="14" l="1"/>
  <c r="J42" i="14"/>
  <c r="J40" i="14"/>
  <c r="M34" i="14" l="1"/>
  <c r="J44" i="14"/>
  <c r="L44" i="14" s="1"/>
  <c r="L34" i="14"/>
  <c r="J46" i="14" s="1"/>
  <c r="L46" i="14" s="1"/>
  <c r="L48" i="14" s="1"/>
  <c r="J48" i="14" l="1"/>
</calcChain>
</file>

<file path=xl/comments1.xml><?xml version="1.0" encoding="utf-8"?>
<comments xmlns="http://schemas.openxmlformats.org/spreadsheetml/2006/main">
  <authors>
    <author>NORTE 2020</author>
    <author>Bruno Santos</author>
  </authors>
  <commentList>
    <comment ref="J12" authorId="0" shapeId="0">
      <text>
        <r>
          <rPr>
            <b/>
            <sz val="9"/>
            <color indexed="81"/>
            <rFont val="Tahoma"/>
            <family val="2"/>
          </rPr>
          <t>NORTE 2020:</t>
        </r>
        <r>
          <rPr>
            <sz val="9"/>
            <color indexed="81"/>
            <rFont val="Tahoma"/>
            <family val="2"/>
          </rPr>
          <t xml:space="preserve">
Tendo por referência a remuneração base, excluídos os subsídios de Natal e de férias</t>
        </r>
      </text>
    </comment>
    <comment ref="K12" authorId="1" shapeId="0">
      <text>
        <r>
          <rPr>
            <b/>
            <sz val="9"/>
            <color indexed="81"/>
            <rFont val="Tahoma"/>
            <family val="2"/>
          </rPr>
          <t xml:space="preserve">O menor dos dois valores: (2+3) ou (5+6)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<sst xmlns="http://schemas.openxmlformats.org/spreadsheetml/2006/main" count="411" uniqueCount="296">
  <si>
    <t>SIM</t>
  </si>
  <si>
    <t>NÃO</t>
  </si>
  <si>
    <t>IAS</t>
  </si>
  <si>
    <t>Alfândega da Fé</t>
  </si>
  <si>
    <t>Arcos de Valdevez</t>
  </si>
  <si>
    <t>Arouca</t>
  </si>
  <si>
    <t>Boticas</t>
  </si>
  <si>
    <t>Alijó</t>
  </si>
  <si>
    <t>Chaves</t>
  </si>
  <si>
    <t>Baião</t>
  </si>
  <si>
    <t>Armamar</t>
  </si>
  <si>
    <t>Bragança</t>
  </si>
  <si>
    <t>Melgaço</t>
  </si>
  <si>
    <t>Montalegre</t>
  </si>
  <si>
    <t>Carrazeda de Ansiães</t>
  </si>
  <si>
    <t>Macedo de Cavaleiros</t>
  </si>
  <si>
    <t>Monção</t>
  </si>
  <si>
    <t>Ribeira de Pena</t>
  </si>
  <si>
    <t>Celorico de Basto</t>
  </si>
  <si>
    <t>Freixo de Espada à Cinta</t>
  </si>
  <si>
    <t>Miranda do Douro</t>
  </si>
  <si>
    <t>Paredes de Coura</t>
  </si>
  <si>
    <t>Terras de Bouro</t>
  </si>
  <si>
    <t>Valpaços</t>
  </si>
  <si>
    <t>Cinfães</t>
  </si>
  <si>
    <t>Lamego</t>
  </si>
  <si>
    <t>Mirandela</t>
  </si>
  <si>
    <t>Ponte da Barca</t>
  </si>
  <si>
    <t>Vila Verde</t>
  </si>
  <si>
    <t>Vila Pouca de Aguiar</t>
  </si>
  <si>
    <t>Mesão Frio</t>
  </si>
  <si>
    <t>Mogadouro</t>
  </si>
  <si>
    <t>Ave</t>
  </si>
  <si>
    <t>Moimenta da Beira</t>
  </si>
  <si>
    <t>Vila Flor</t>
  </si>
  <si>
    <t>Cabeceiras de Basto</t>
  </si>
  <si>
    <t>Murça</t>
  </si>
  <si>
    <t>Vimioso</t>
  </si>
  <si>
    <t>Fafe</t>
  </si>
  <si>
    <t>Penedono</t>
  </si>
  <si>
    <t>Vinhais</t>
  </si>
  <si>
    <t>Vila Nova de Cerveira</t>
  </si>
  <si>
    <t>Peso da Régua</t>
  </si>
  <si>
    <t>Mondim de Basto</t>
  </si>
  <si>
    <t>Resende</t>
  </si>
  <si>
    <t>Sabrosa</t>
  </si>
  <si>
    <t>Santa Marta de Penaguião</t>
  </si>
  <si>
    <t>Vieira do Minho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</si>
  <si>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</si>
  <si>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</si>
  <si>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</si>
  <si>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</si>
  <si>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</si>
  <si>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</si>
  <si>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</si>
  <si>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Alto Minho</t>
  </si>
  <si>
    <t>Cávado</t>
  </si>
  <si>
    <t>Área Metropolitana do Porto</t>
  </si>
  <si>
    <t>Alto Tâmega</t>
  </si>
  <si>
    <t>Tâmega e Sousa</t>
  </si>
  <si>
    <t>Douro</t>
  </si>
  <si>
    <t>Terras de Trás-os-Montes</t>
  </si>
  <si>
    <t>NUT III</t>
  </si>
  <si>
    <t>Municípios Baixa Densidade NORTE</t>
  </si>
  <si>
    <t>Ansiães</t>
  </si>
  <si>
    <t>Amarante</t>
  </si>
  <si>
    <t>Candemil</t>
  </si>
  <si>
    <t>Gouveia (São Simão)</t>
  </si>
  <si>
    <t>Jazente</t>
  </si>
  <si>
    <t>Rebordelo</t>
  </si>
  <si>
    <t>Salvador do Monte</t>
  </si>
  <si>
    <t>União das freguesias de Aboadela, Sanche e Várzea</t>
  </si>
  <si>
    <t>União das freguesias de Olo e Canadelo</t>
  </si>
  <si>
    <t>União das freguesas de Bustelo, Carneiro e Carvalho de Rei</t>
  </si>
  <si>
    <t>Vila Chã do Marão</t>
  </si>
  <si>
    <t>Amares</t>
  </si>
  <si>
    <t>Bouro (Santa Marta)</t>
  </si>
  <si>
    <t>Goães</t>
  </si>
  <si>
    <t>União das freguesias de Caldelas, Sequeiros e Paranhos</t>
  </si>
  <si>
    <t>União das freguesias de Vilela, Seramil e Paredes Secas</t>
  </si>
  <si>
    <t>Dem</t>
  </si>
  <si>
    <t>União das freguesias de Arga (Baixo, Cima e São João)</t>
  </si>
  <si>
    <t>União das freguesias de Gondar e Orbacém</t>
  </si>
  <si>
    <t>Castelo de Paiva</t>
  </si>
  <si>
    <t>Real</t>
  </si>
  <si>
    <t>União das Fregueisas da Raia, Pedorido e Paraíso</t>
  </si>
  <si>
    <t>Caminha</t>
  </si>
  <si>
    <t>Guimarães</t>
  </si>
  <si>
    <t>União das freguesias de Arosa e Castelões</t>
  </si>
  <si>
    <t>Marco de Canaveses</t>
  </si>
  <si>
    <t>Várzea, Aliviada e Folhada</t>
  </si>
  <si>
    <t>Ponte de Lima</t>
  </si>
  <si>
    <t>Anais</t>
  </si>
  <si>
    <t>Ardegão, Freixo e Mato</t>
  </si>
  <si>
    <t>Associação de freguesias do Vale do Neiva</t>
  </si>
  <si>
    <t>Bárrio e Cepões</t>
  </si>
  <si>
    <t>Beiral do Lima</t>
  </si>
  <si>
    <t>Boalhosa</t>
  </si>
  <si>
    <t>Cabaços e Fojo Lobal</t>
  </si>
  <si>
    <t>Cabração e Moreira do Lima</t>
  </si>
  <si>
    <t>Estorãos</t>
  </si>
  <si>
    <t>Calheiros</t>
  </si>
  <si>
    <t>Friastelas</t>
  </si>
  <si>
    <t>Gemieira</t>
  </si>
  <si>
    <t>Gondufe</t>
  </si>
  <si>
    <t>Labruja</t>
  </si>
  <si>
    <t>Labrujó, Rendufe e Vilar do Monte</t>
  </si>
  <si>
    <t>Navió e Vitorino dos Piães</t>
  </si>
  <si>
    <t>Poiares</t>
  </si>
  <si>
    <t>Serdedelo</t>
  </si>
  <si>
    <t>Vale de Cambra</t>
  </si>
  <si>
    <t>Arões</t>
  </si>
  <si>
    <t>Junqueira</t>
  </si>
  <si>
    <t>Valença</t>
  </si>
  <si>
    <t>Boivão</t>
  </si>
  <si>
    <t>Fontoura</t>
  </si>
  <si>
    <t>União das freguesias de Gondomil e Safins</t>
  </si>
  <si>
    <t>União das freguesias de São Julião e Silva</t>
  </si>
  <si>
    <t>Viana do Castelo</t>
  </si>
  <si>
    <t>Montaria</t>
  </si>
  <si>
    <t>Concelho Sem Baixa Densidade</t>
  </si>
  <si>
    <t>Freguesia baixa densidade</t>
  </si>
  <si>
    <t>a) + CO3SO Emprego Interior</t>
  </si>
  <si>
    <t>b) + CO3SO Emprego Urbano</t>
  </si>
  <si>
    <t>c) + CO3SO Emprego Empreendedorismo Social</t>
  </si>
  <si>
    <t>Modalidade +CO3SO</t>
  </si>
  <si>
    <t>Modalidades Intervenção</t>
  </si>
  <si>
    <t>a) Intervenções GAL (DLBC)</t>
  </si>
  <si>
    <t>b) Intervenções CIM/AM (PDCT)</t>
  </si>
  <si>
    <t>c) Intervenções  AG</t>
  </si>
  <si>
    <t>&lt;= 2 PT</t>
  </si>
  <si>
    <t>&gt; 2 PT</t>
  </si>
  <si>
    <t>Âmbito Territorial</t>
  </si>
  <si>
    <t>Territórios Interior (baixa densidade)</t>
  </si>
  <si>
    <t xml:space="preserve">Áreas de Regeneração Urbana (ARU) previstas PEDU </t>
  </si>
  <si>
    <t>Áreas de Regeneração Urbana (ARU) previstas PARU</t>
  </si>
  <si>
    <t>Todo o território Nacional</t>
  </si>
  <si>
    <t xml:space="preserve">Tipologias de operação </t>
  </si>
  <si>
    <t>1 - Criação de Postos de Trabalho nas seguintes condições</t>
  </si>
  <si>
    <t>2 - Elegíveis contratos de trabalho sem termo, desde que celebrados após a apresentação da candidatura</t>
  </si>
  <si>
    <t>3- alínea e) do nº1 só se aplicam ao  +CO3SO Emprego Interior</t>
  </si>
  <si>
    <t>Beneficiários</t>
  </si>
  <si>
    <t xml:space="preserve">PME </t>
  </si>
  <si>
    <t>PME</t>
  </si>
  <si>
    <t>Entidades da economia social previstas no nº4 da Lei nº30/2013</t>
  </si>
  <si>
    <t>Taxa 85%</t>
  </si>
  <si>
    <t>Taxa fixa de 40% sobre custos diretos com os posto de trabalho criados</t>
  </si>
  <si>
    <t>a)</t>
  </si>
  <si>
    <t xml:space="preserve">b) </t>
  </si>
  <si>
    <t>c)</t>
  </si>
  <si>
    <t xml:space="preserve">d.i) </t>
  </si>
  <si>
    <t xml:space="preserve">d.ii) </t>
  </si>
  <si>
    <t>d.iii)</t>
  </si>
  <si>
    <t>d.iv)</t>
  </si>
  <si>
    <t xml:space="preserve">d.v) </t>
  </si>
  <si>
    <t xml:space="preserve">d.vi) </t>
  </si>
  <si>
    <t xml:space="preserve">d.vii) </t>
  </si>
  <si>
    <t xml:space="preserve">d.viii) </t>
  </si>
  <si>
    <t xml:space="preserve">d.ix) </t>
  </si>
  <si>
    <t xml:space="preserve">d.x) </t>
  </si>
  <si>
    <t xml:space="preserve">d.xi) </t>
  </si>
  <si>
    <t xml:space="preserve">d.xii) </t>
  </si>
  <si>
    <t xml:space="preserve">f) </t>
  </si>
  <si>
    <t>Próprio emprego</t>
  </si>
  <si>
    <t>Desempregados inscritos há pelo menos 6 meses no IEFP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</si>
  <si>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</si>
  <si>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</si>
  <si>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>Desempregado inscrito no IEFP, beneficiário do rendimento social de inserção</t>
  </si>
  <si>
    <t>Desempregado inscrito no IEFP, com deficiência e incapacidade</t>
  </si>
  <si>
    <t>Desempregado inscrito no IEFP, que integre família monoparental</t>
  </si>
  <si>
    <t>Desempregado inscrito no IEFP, cujo conjuge ou pessoa com quem viva em união de facto se encontre igualmente em situação de desemprego, inscrito no IEFP</t>
  </si>
  <si>
    <t>Desempregado inscrito no IEFP, vítima de violência doméstica</t>
  </si>
  <si>
    <t>Desempregado inscrito no IEFP, refugiado</t>
  </si>
  <si>
    <t>Desempregado inscrito no IEFP, Ex-recluso e aquele que tenha cumprido penas ou medidas judiciais não privativas e liberdades em condições de se inserir na vida ativa</t>
  </si>
  <si>
    <t>Desempregado inscrito no IEFP, toxicodependente em processo de recuperação</t>
  </si>
  <si>
    <t>Desempregado inscrito no IEFP, em situação de sem-abrigo</t>
  </si>
  <si>
    <t>Desempregado inscrito no IEFP, vítima de tráfico de seres humanos</t>
  </si>
  <si>
    <t>Pessoas que não tenham registos na segurança social como trabalhadores por conta de outrem, nem como trabalhadores independentes nos 6 meses anteriores à contratação.</t>
  </si>
  <si>
    <t xml:space="preserve">Com qualificação de nível 5, 6, 7, ou 8 (QNQ), inativos ou desempregados e residentes em territórios não classificados como de baixa densidade, estimulando a mobilidade geográfica de trabalhadores 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</si>
  <si>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</si>
  <si>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>Nº de meses a financiar</t>
  </si>
  <si>
    <t>Ordenação
PT</t>
  </si>
  <si>
    <t>OCS Taxa Fixa 40%</t>
  </si>
  <si>
    <t>Valor Máximo de Apoio (IAS)</t>
  </si>
  <si>
    <t>(1)</t>
  </si>
  <si>
    <t>(2)</t>
  </si>
  <si>
    <t>(5)</t>
  </si>
  <si>
    <t>Total Elegível</t>
  </si>
  <si>
    <t>R.1.4.2. Apoio à criação do Próprio Emprego</t>
  </si>
  <si>
    <t>R.1.4.3. Apoios Diretos à Contratação</t>
  </si>
  <si>
    <t>R1. Encargos com Destinatários</t>
  </si>
  <si>
    <t>TSU</t>
  </si>
  <si>
    <t>(4)</t>
  </si>
  <si>
    <t>(6)</t>
  </si>
  <si>
    <t>(7)</t>
  </si>
  <si>
    <t>(8)</t>
  </si>
  <si>
    <t>(9=7+8)</t>
  </si>
  <si>
    <t>GAL</t>
  </si>
  <si>
    <t>AG</t>
  </si>
  <si>
    <t>NIF</t>
  </si>
  <si>
    <t>TSU
(Máx apoio)</t>
  </si>
  <si>
    <t>Valor do Apoio Apurado (R1)</t>
  </si>
  <si>
    <t>R1. ENCARGOS COM DESTINATÁRIOS (Custos Diretos com PT criados)</t>
  </si>
  <si>
    <t>TAXA FIXA 40%</t>
  </si>
  <si>
    <t>TOTAL APOIO</t>
  </si>
  <si>
    <t>(3)</t>
  </si>
  <si>
    <t xml:space="preserve">Remuneração base mensal </t>
  </si>
  <si>
    <t xml:space="preserve">Remuneração base </t>
  </si>
  <si>
    <t>TSU 
(RB)</t>
  </si>
  <si>
    <t>+CO3SO Emprego                                                                                                                                                                                                                                                                Empreendedorismo Social</t>
  </si>
  <si>
    <t>Anexo E - Memória Descritiva</t>
  </si>
  <si>
    <t>Beneficiário (Empresa)</t>
  </si>
  <si>
    <t>Forma jurídica da empresa</t>
  </si>
  <si>
    <t>Data de início de atividade</t>
  </si>
  <si>
    <t>Nº Homens</t>
  </si>
  <si>
    <t>Nº Mulheres</t>
  </si>
  <si>
    <t>Homens</t>
  </si>
  <si>
    <t>Mulheres</t>
  </si>
  <si>
    <t>Órgãos de direção/administração/gestão</t>
  </si>
  <si>
    <t>Salário médio*</t>
  </si>
  <si>
    <t>* Se necessário, poderá vir a ser solicitado ao beneficiário comprovativo desta informação 
(ex.: mapa de remunerações do pessoal, por categoria)</t>
  </si>
  <si>
    <t>CAE (REV.3) da atividade  objeto de candidatura</t>
  </si>
  <si>
    <t>Designação</t>
  </si>
  <si>
    <t>Percent. (%)</t>
  </si>
  <si>
    <t>I - Caracterização do beneficiário</t>
  </si>
  <si>
    <r>
      <t xml:space="preserve">Breve caraterização e historial da entidade (quando aplicável) assinalando:
</t>
    </r>
    <r>
      <rPr>
        <sz val="11"/>
        <rFont val="Calibri"/>
        <family val="2"/>
        <scheme val="minor"/>
      </rPr>
      <t>(i) O perfil dos seus sócios/fundadores; (ii) Os pontos chave na evolução da sua atividade; (iii) Áreas de atividade/valências da intervenção atuais e destinatários/público-alvo; (iv)  Meios técnicos, físicos e humanos da entidade e fontes de financiamento; (v) Os principais pontos fortes e pontos fracos da entidade face a outras que atuam na mesma área;(máx 6000 carateres)</t>
    </r>
  </si>
  <si>
    <t>Contratos de concessão ou associação com o Estado em vigor (Administração Central ou Local):</t>
  </si>
  <si>
    <t>Tipo de contrato/Designação</t>
  </si>
  <si>
    <t>Objeto (área de atividade/valência)</t>
  </si>
  <si>
    <t>Destinatários</t>
  </si>
  <si>
    <t xml:space="preserve">RH abrangidos (perfil e nº) </t>
  </si>
  <si>
    <r>
      <t xml:space="preserve">Vigência
</t>
    </r>
    <r>
      <rPr>
        <sz val="10"/>
        <rFont val="Tahoma"/>
        <family val="2"/>
      </rPr>
      <t>(início e fim)</t>
    </r>
  </si>
  <si>
    <t>II - Caraterização do projeto de empreendedorismo social</t>
  </si>
  <si>
    <r>
      <rPr>
        <b/>
        <sz val="11"/>
        <rFont val="Calibri"/>
        <family val="2"/>
      </rPr>
      <t>Descrição do projeto de empreendedorismo</t>
    </r>
    <r>
      <rPr>
        <sz val="11"/>
        <rFont val="Calibri"/>
        <family val="2"/>
        <scheme val="minor"/>
      </rPr>
      <t>, integrando os seguintes pontos: 
i) Identificação dos objetivos gerais e específicos, ii)  Problemas ou necessidades não satisfeitas a solucionar; iii) Estratégia do projeto económico-social associada à criação dos postos dos trabalho (atividades, processos ou produtos a desenvolver); iv) Destinatários/público-alvo; v) Caráter inovador e sustentável das soluções preconizadas vi) cumprimento do principio de igualdade de oportunidades.
Deverá ser indicado de forma clara se se trata de uma nova área de atividade ou de expansão e melhoria de áreas ja existentes (máx 6000 carateres)</t>
    </r>
  </si>
  <si>
    <t>Situação
[Alíneas a) a f) do nº1 do artigo 6º]</t>
  </si>
  <si>
    <t>Género</t>
  </si>
  <si>
    <t>Nível de Qualificação
 (QNQ)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</si>
  <si>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</si>
  <si>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PT 1</t>
  </si>
  <si>
    <t>PT 2</t>
  </si>
  <si>
    <t>Pessoas apoiadas no âmbito da criação de emprego, incluindo autoemprego, que permanecem 6 meses após o fim do apoio</t>
  </si>
  <si>
    <t>PT 3</t>
  </si>
  <si>
    <t>PT 4</t>
  </si>
  <si>
    <t>PT 5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</si>
  <si>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</si>
  <si>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PT 6</t>
  </si>
  <si>
    <t>PT 7</t>
  </si>
  <si>
    <t>PT 8</t>
  </si>
  <si>
    <t>PT 9</t>
  </si>
  <si>
    <t>PT 10</t>
  </si>
  <si>
    <t xml:space="preserve">* Registar por ordem cronológica, os dados relativos aos postos de trabalho que se prevê criar. Se necessário, poderá inserir novas linhas.  </t>
  </si>
  <si>
    <t>III - Auto-avaliação / Critérios de seleção</t>
  </si>
  <si>
    <r>
      <t xml:space="preserve">1. RELEVÂNCIA DOS PROJETOS, FACE AO DIAGNÓSTICO DA SITUAÇÃO DE PARTIDA E AO PRINCÍPIO DA ADICIONALIDADE, A SUA COERÊNCIA INTERNA, ESTIMATIVA DOS CUSTOS E RECURSOS ENVOLVIDOS, INDICADORES DE REALIZAÇÃO E RESULTADO E SUA ARTICULAÇÃO COM AS AÇÕES A DESENVOLVER.
</t>
    </r>
    <r>
      <rPr>
        <sz val="10"/>
        <color indexed="8"/>
        <rFont val="Tahoma"/>
        <family val="2"/>
      </rPr>
      <t xml:space="preserve">O presente critério pretende avaliar a qualidade do projeto de empreendedorismo social e a adequação dos Postos de Trabalho a contratar face à estratégia de desenvolvimento/criação da entidade, atendendo-se: 
a) à caraterização do projeto de empreendedorismo social e da estratégia associada, incidindo em todos os tópicos relevantes identificados para o efeito no modelo de Memória Descritiva, em especial, no que respeita à sustentabilidade e à resposta a necessidades sociais não satisfeitas/problemas negligenciados relativos; 
b) à coerência dos perfis dos trabalhadores a contratar com a estratégia de criação de emprego associada (máx. 3500 caracteres)
</t>
    </r>
  </si>
  <si>
    <r>
      <t xml:space="preserve">2 - EFEITO DOS PROJETOS SOBRE A SUSTENTABILIDADE DO EMPREGO RELATIVAMENTE A GRUPOS ESPECIALMENTE CARENCIADOS (DESEMPREGADOS, DESFAVORECIDOS E INATIVOS).
</t>
    </r>
    <r>
      <rPr>
        <sz val="10"/>
        <rFont val="Tahoma"/>
        <family val="2"/>
      </rPr>
      <t>Com este critério, pretende‐se avaliar o contributo do projeto para a criação e manutenção de postos de trabalho destinados a pessoas de grupos com maior dificuldade de inserção no mercado de trabalho. Valoriza-se os seguintes parâmetros:
i. Desempregados inscritos há pelo menos seis meses no IEFP, I. P.;
ii. Desempregados inscritos há pelo menos dois meses no IEFP, com ≤ de 29 anos ou ≥ 45 anos;
iii. Desempregados inscritos no IEFP, independentemente do tempo de inscrição, se pertencentes aos grupos a que refere alínea d), do nº 1 do artº 6º da Portaria nº 52/2020, de 28 de fevereiro
iv. Pessoas a que referem alíneas e)* e f) do nº 1 do artigo 6º da Portaria nº 52/2020.
Nota: apenas aplicável no caso da modalidade “+CO3SO Interior” (máx 3500 carateres)</t>
    </r>
  </si>
  <si>
    <r>
      <t xml:space="preserve">3 - CONTRIBUTOS DOS PROJETOS PARA A CONCRETIZAÇÃO DOS INDICADORES DE REALIZAÇÃO E DE RESULTADO DOS OBJETIVOS ESPECÍFICOS DO PROGRAMA OPERACIONAL
Avalia o contributo potencial do projeto para a prossecução dos objetivos específicos do NORTE 2020 em que se enquadra a tipologia em causa e para a concretização das metas associadas, a saber:
</t>
    </r>
    <r>
      <rPr>
        <sz val="10"/>
        <rFont val="Tahoma"/>
        <family val="2"/>
      </rPr>
      <t xml:space="preserve">
- Objetivo específico das PI 9.6/9.10: “Constituir/dinamizar estratégias de desenvolvimento socioeconómico de base local lideradas pelas respetivas comunidades”
- Metas do Programa para 2023:
. Indicador de resultado: “Postos de trabalho criados que se mantêm 6 meses após o fim do apoio” – 50%
. Indicador de realização: “Postos de trabalho criados” – 3 000 (máx 3500 carateres)</t>
    </r>
  </si>
  <si>
    <t xml:space="preserve">3.1 Avalia o contributo potencial do projeto para o indicador de realização </t>
  </si>
  <si>
    <r>
      <rPr>
        <b/>
        <sz val="10"/>
        <rFont val="Tahoma"/>
        <family val="2"/>
      </rPr>
      <t>3.2 Avalia o contributo potencial do projeto para indicador de resultado</t>
    </r>
    <r>
      <rPr>
        <sz val="10"/>
        <rFont val="Tahoma"/>
        <family val="2"/>
        <charset val="1"/>
      </rPr>
      <t xml:space="preserve">
Nota: Nº de postos de trabalho que se mantêm 6 meses após o mês de conclusão da operação/Nº de postos de trabalho criados no âmbito da operação X 100.
Para o efeito, é tida em conta a meta registada pelo beneficiário em sede do formulário de candidatura (separador “Resultados a Contratualizar”).
De acordo com o definido no Aviso, o valor mínimo não poderá ser inferior a 100%, quando esteja em causa a criação de 1 posto de trabalho e 50%, nos restantes casos, devendo arredondar-se o resultado de modo a considerar no numerador nº inteiro de postos de trabalho (Ex.: 1 PT = 1/1= 100%; 2 PT = ½= 50%; 3 PT = 2/3 = 68%; 4 PT = 2/4 = 50%; 5 PT = 3/5= 60%; etc).
Salienta-se que o indicador de resultado aqui em apreço não se confunde com a obrigação prevista no artigo 18º da Portaria 52/2020: “d) Manter os postos de trabalho e o nível de emprego alcançado por via do apoio desde o início da vigência do contrato e pelo período de pelo menos 36 meses;”.</t>
    </r>
  </si>
  <si>
    <r>
      <t xml:space="preserve">4 - GRAU DE INOVAÇÃO DOS PROJETOS – NOS PROCESSO, NOS PRODUTOS E SERVIÇOS - FACE AO HISTÓRICO E AO CONTEXTO SETORIAL E TERRITORIAL
</t>
    </r>
    <r>
      <rPr>
        <sz val="10"/>
        <rFont val="Tahoma"/>
        <family val="2"/>
      </rPr>
      <t>Através deste critério, pretende-se avaliar o grau de inovação do projeto, tendo em conta os seguintes parâmetros:
a)O âmbito da inovação:
i. Nova para a entidade: a entidade introduz uma inovação apenas relevante para si, adotando soluções já implementada por outras entidades;
ii. Nova no setor ou no território em que se integra: a entidade introduz uma inovação relevante no setor/área de intervenção ou no território em que se integra.
b) A natureza da inovação
i. Inovação radical: traduz-se numa alteração significativa ao nível da organização, dos produtos/serviços, dos processos e de marketing, transformando e substituindo a situação pré-existente por uma outra substancialmente diferente;
ii. Inovação incremental: traduz-se na introdução de importantes mudanças na organização, nos processos, nos produtos ou nos serviços, sem contudo provocar uma alteração substancial.</t>
    </r>
  </si>
  <si>
    <t xml:space="preserve">5. ENQUADRAMENTO NA ESTRATÉGIA DE DESENVOLVIMENTO LOCAL E RESPETIVO PROGRAMA DE AÇÃO </t>
  </si>
  <si>
    <t>Pretende-se avaliar o contributo do projeto para a prossecução dos objetivos da EDL e do programa de ação da Estratégia de Desenvolvimento Local de Base Comunitária aprovados, no que respeita ao empreendedorismo e emprego, na perspetiva do contributo do projeto para o equilíbrio do mercado local de trabalho.</t>
  </si>
  <si>
    <r>
      <t xml:space="preserve">CARATERIZAÇÃO DOS POSTOS DE TRABALHO A CRIAR
</t>
    </r>
    <r>
      <rPr>
        <sz val="10"/>
        <color theme="0"/>
        <rFont val="Calibri"/>
        <family val="2"/>
        <scheme val="minor"/>
      </rPr>
      <t>(nº 1 do artigo 6.º do Regulamento Específico +CO3SO)</t>
    </r>
  </si>
  <si>
    <t>Instruções:</t>
  </si>
  <si>
    <t>Masculino</t>
  </si>
  <si>
    <t>Feminino</t>
  </si>
  <si>
    <t>Nível de Qualificação (QNQ)</t>
  </si>
  <si>
    <t>Sem Qualificação</t>
  </si>
  <si>
    <t>Nível 1</t>
  </si>
  <si>
    <t>Nível 2</t>
  </si>
  <si>
    <t>Nível 3</t>
  </si>
  <si>
    <t xml:space="preserve">Nível 4 </t>
  </si>
  <si>
    <t>Nível 5</t>
  </si>
  <si>
    <t>Nível 6</t>
  </si>
  <si>
    <t>Nível 7</t>
  </si>
  <si>
    <t>Nível 8</t>
  </si>
  <si>
    <t>Dimensão da Empresa</t>
  </si>
  <si>
    <t>Micro</t>
  </si>
  <si>
    <t>Pequena</t>
  </si>
  <si>
    <t>&lt;10 colab/&lt;=2M€</t>
  </si>
  <si>
    <t>&lt;50 colab/&lt;=10M€</t>
  </si>
  <si>
    <t>&lt;250 colab/&lt;=50M€</t>
  </si>
  <si>
    <t>Média</t>
  </si>
  <si>
    <t xml:space="preserve">e) </t>
  </si>
  <si>
    <t>PT*</t>
  </si>
  <si>
    <t>IPSS</t>
  </si>
  <si>
    <t>ADL</t>
  </si>
  <si>
    <t>Associações</t>
  </si>
  <si>
    <t>Fundações</t>
  </si>
  <si>
    <t>Uniões</t>
  </si>
  <si>
    <t>Federações</t>
  </si>
  <si>
    <t>Confederações</t>
  </si>
  <si>
    <t>Cooperativas</t>
  </si>
  <si>
    <t>Mutualidades</t>
  </si>
  <si>
    <t>Misericórdias</t>
  </si>
  <si>
    <t>Outras Instituições</t>
  </si>
  <si>
    <r>
      <rPr>
        <b/>
        <sz val="9"/>
        <rFont val="Calibri"/>
        <family val="2"/>
        <scheme val="minor"/>
      </rPr>
      <t>Preencha apenas as células a sombreado verde claro: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. TSU </t>
    </r>
    <r>
      <rPr>
        <sz val="9"/>
        <rFont val="Calibri"/>
        <family val="2"/>
        <scheme val="minor"/>
      </rPr>
      <t xml:space="preserve">- Confirme ou altere a TSU aplicável.
</t>
    </r>
    <r>
      <rPr>
        <b/>
        <sz val="9"/>
        <rFont val="Calibri"/>
        <family val="2"/>
        <scheme val="minor"/>
      </rPr>
      <t xml:space="preserve">. Ordenação PT </t>
    </r>
    <r>
      <rPr>
        <sz val="9"/>
        <rFont val="Calibri"/>
        <family val="2"/>
        <scheme val="minor"/>
      </rPr>
      <t xml:space="preserve">- Registe os PT segundo a ordem cronológica da sua criação (em sede de execução do projeto, será considerada a ordem efetiva).
</t>
    </r>
    <r>
      <rPr>
        <b/>
        <sz val="9"/>
        <rFont val="Calibri"/>
        <family val="2"/>
        <scheme val="minor"/>
      </rPr>
      <t>. Caraterização dos postos de trabalho a criar</t>
    </r>
    <r>
      <rPr>
        <sz val="9"/>
        <rFont val="Calibri"/>
        <family val="2"/>
        <scheme val="minor"/>
      </rPr>
      <t xml:space="preserve"> - Selecione a situação em que se enquadra o trabalhador que ocupará o posto de trabalho.
</t>
    </r>
    <r>
      <rPr>
        <b/>
        <sz val="9"/>
        <rFont val="Calibri"/>
        <family val="2"/>
        <scheme val="minor"/>
      </rPr>
      <t>. Nº de meses a financiar</t>
    </r>
    <r>
      <rPr>
        <sz val="9"/>
        <rFont val="Calibri"/>
        <family val="2"/>
        <scheme val="minor"/>
      </rPr>
      <t xml:space="preserve"> - Registe o nº de meses para os quais pede apoio, respeitando o limite definido no Aviso,
</t>
    </r>
    <r>
      <rPr>
        <b/>
        <sz val="9"/>
        <rFont val="Calibri"/>
        <family val="2"/>
        <scheme val="minor"/>
      </rPr>
      <t xml:space="preserve">. Remuneração base mensal </t>
    </r>
    <r>
      <rPr>
        <sz val="9"/>
        <rFont val="Calibri"/>
        <family val="2"/>
        <scheme val="minor"/>
      </rPr>
      <t xml:space="preserve">- Registe a remuneração de base mensal que prevê atribuir ao trabalhador a contratar. Não deve incluir os subsídios de Natal ou de férias. 
</t>
    </r>
    <r>
      <rPr>
        <b/>
        <sz val="9"/>
        <rFont val="Calibri"/>
        <family val="2"/>
        <scheme val="minor"/>
      </rPr>
      <t>As restantes células não são editáveis ou são calculadas automaticamente.</t>
    </r>
    <r>
      <rPr>
        <sz val="9"/>
        <rFont val="Calibri"/>
        <family val="2"/>
        <scheme val="minor"/>
      </rPr>
      <t xml:space="preserve">
</t>
    </r>
  </si>
  <si>
    <r>
      <rPr>
        <b/>
        <sz val="11"/>
        <color theme="0"/>
        <rFont val="Calibri"/>
        <family val="2"/>
        <scheme val="minor"/>
      </rPr>
      <t>Valores a Aprova</t>
    </r>
    <r>
      <rPr>
        <sz val="11"/>
        <color theme="0"/>
        <rFont val="Calibri"/>
        <family val="2"/>
        <scheme val="minor"/>
      </rPr>
      <t>r  
Regulamento Minimis 
(Máximo 200.000 €)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</si>
</sst>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##,###,##0"/>
    <numFmt numFmtId="165" formatCode="#,##0.00\ &quot;€&quot;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8"/>
      <name val="Tahoma"/>
      <family val="2"/>
      <charset val="1"/>
    </font>
    <font>
      <b/>
      <sz val="10"/>
      <name val="Tahoma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Tahoma"/>
      <family val="2"/>
      <charset val="1"/>
    </font>
    <font>
      <sz val="10"/>
      <name val="Arial"/>
      <family val="2"/>
    </font>
    <font>
      <b/>
      <sz val="9"/>
      <name val="Tahoma"/>
      <family val="2"/>
    </font>
    <font>
      <b/>
      <sz val="10"/>
      <name val="Tahoma"/>
      <family val="2"/>
    </font>
    <font>
      <sz val="10"/>
      <name val="Tahoma"/>
      <family val="2"/>
      <charset val="1"/>
    </font>
    <font>
      <sz val="10"/>
      <name val="Tahoma"/>
      <family val="2"/>
    </font>
    <font>
      <sz val="9"/>
      <color indexed="8"/>
      <name val="Tahoma"/>
      <family val="2"/>
      <charset val="1"/>
    </font>
    <font>
      <b/>
      <sz val="11"/>
      <name val="Calibri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sz val="10"/>
      <color indexed="8"/>
      <name val="Tahoma"/>
      <family val="2"/>
      <charset val="1"/>
    </font>
    <font>
      <i/>
      <sz val="8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sz val="10"/>
      <color indexed="10"/>
      <name val="Tahoma"/>
      <family val="2"/>
      <charset val="1"/>
    </font>
    <font>
      <sz val="10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70C0"/>
      <name val="Tahoma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59"/>
      </patternFill>
    </fill>
    <fill>
      <patternFill patternType="solid">
        <fgColor indexed="4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12" fillId="0" borderId="0"/>
    <xf numFmtId="0" fontId="23" fillId="0" borderId="0"/>
    <xf numFmtId="0" fontId="12" fillId="0" borderId="0">
      <alignment vertical="center"/>
    </xf>
    <xf numFmtId="0" fontId="41" fillId="0" borderId="0" applyNumberFormat="0" applyFill="0" applyBorder="0" applyAlignment="0" applyProtection="0"/>
  </cellStyleXfs>
  <cellXfs count="33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3" fillId="4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center"/>
    </xf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/>
    <xf numFmtId="0" fontId="0" fillId="0" borderId="0" xfId="0" applyBorder="1"/>
    <xf numFmtId="0" fontId="1" fillId="0" borderId="11" xfId="0" applyFont="1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1" fillId="4" borderId="0" xfId="0" applyFont="1" applyFill="1" applyBorder="1" applyAlignment="1">
      <alignment horizontal="center"/>
    </xf>
    <xf numFmtId="0" fontId="0" fillId="4" borderId="0" xfId="0" applyFill="1"/>
    <xf numFmtId="0" fontId="0" fillId="0" borderId="2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/>
    <xf numFmtId="0" fontId="0" fillId="0" borderId="3" xfId="0" applyBorder="1" applyAlignment="1"/>
    <xf numFmtId="0" fontId="0" fillId="0" borderId="3" xfId="0" applyBorder="1"/>
    <xf numFmtId="49" fontId="7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4" borderId="0" xfId="0" applyFill="1" applyBorder="1" applyAlignment="1"/>
    <xf numFmtId="0" fontId="1" fillId="0" borderId="0" xfId="0" applyFont="1" applyBorder="1" applyAlignment="1">
      <alignment horizontal="center"/>
    </xf>
    <xf numFmtId="44" fontId="0" fillId="0" borderId="0" xfId="0" applyNumberForma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/>
    <xf numFmtId="0" fontId="9" fillId="0" borderId="0" xfId="0" applyFont="1" applyAlignment="1">
      <alignment horizontal="right"/>
    </xf>
    <xf numFmtId="164" fontId="17" fillId="15" borderId="0" xfId="2" applyNumberFormat="1" applyFont="1" applyFill="1" applyBorder="1" applyAlignment="1">
      <alignment vertical="center"/>
    </xf>
    <xf numFmtId="14" fontId="1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0" fontId="0" fillId="0" borderId="0" xfId="0" applyFill="1" applyBorder="1"/>
    <xf numFmtId="0" fontId="16" fillId="0" borderId="0" xfId="2" applyFont="1" applyFill="1" applyBorder="1" applyAlignment="1">
      <alignment horizontal="center" vertical="center"/>
    </xf>
    <xf numFmtId="0" fontId="14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0" fontId="21" fillId="0" borderId="0" xfId="0" applyFont="1" applyAlignment="1">
      <alignment vertical="top" wrapText="1"/>
    </xf>
    <xf numFmtId="14" fontId="18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24" fillId="0" borderId="0" xfId="3" applyFont="1" applyFill="1" applyBorder="1" applyAlignment="1">
      <alignment vertical="center"/>
    </xf>
    <xf numFmtId="0" fontId="25" fillId="0" borderId="0" xfId="2" applyFont="1" applyBorder="1"/>
    <xf numFmtId="0" fontId="25" fillId="0" borderId="0" xfId="2" applyFont="1" applyBorder="1" applyAlignment="1">
      <alignment horizontal="left"/>
    </xf>
    <xf numFmtId="0" fontId="26" fillId="0" borderId="0" xfId="2" applyFont="1" applyBorder="1" applyAlignment="1">
      <alignment horizontal="left"/>
    </xf>
    <xf numFmtId="0" fontId="14" fillId="0" borderId="0" xfId="0" applyFont="1" applyBorder="1"/>
    <xf numFmtId="0" fontId="14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28" fillId="0" borderId="3" xfId="2" applyFont="1" applyBorder="1" applyAlignment="1">
      <alignment vertical="center" wrapText="1"/>
    </xf>
    <xf numFmtId="0" fontId="28" fillId="0" borderId="32" xfId="2" applyFont="1" applyBorder="1" applyAlignment="1">
      <alignment vertical="center" wrapText="1"/>
    </xf>
    <xf numFmtId="0" fontId="28" fillId="0" borderId="35" xfId="2" applyFont="1" applyBorder="1" applyAlignment="1">
      <alignment vertical="center" wrapText="1"/>
    </xf>
    <xf numFmtId="0" fontId="0" fillId="0" borderId="0" xfId="0" applyBorder="1" applyAlignment="1">
      <alignment horizontal="left" wrapText="1"/>
    </xf>
    <xf numFmtId="0" fontId="30" fillId="0" borderId="0" xfId="2" applyFont="1" applyBorder="1"/>
    <xf numFmtId="0" fontId="31" fillId="0" borderId="0" xfId="0" applyFont="1"/>
    <xf numFmtId="0" fontId="32" fillId="0" borderId="0" xfId="2" applyFont="1" applyBorder="1" applyAlignment="1">
      <alignment horizontal="left"/>
    </xf>
    <xf numFmtId="0" fontId="25" fillId="0" borderId="35" xfId="2" applyFont="1" applyBorder="1" applyAlignment="1">
      <alignment horizontal="center" vertical="center"/>
    </xf>
    <xf numFmtId="0" fontId="25" fillId="0" borderId="35" xfId="2" applyFont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14" fillId="0" borderId="35" xfId="0" applyFont="1" applyBorder="1"/>
    <xf numFmtId="0" fontId="28" fillId="0" borderId="0" xfId="2" applyFont="1" applyFill="1" applyBorder="1" applyAlignment="1">
      <alignment vertical="center" wrapText="1"/>
    </xf>
    <xf numFmtId="0" fontId="20" fillId="0" borderId="0" xfId="0" applyFont="1"/>
    <xf numFmtId="0" fontId="33" fillId="0" borderId="0" xfId="0" applyFont="1"/>
    <xf numFmtId="0" fontId="22" fillId="0" borderId="0" xfId="2" applyFont="1" applyFill="1" applyBorder="1" applyAlignment="1">
      <alignment horizontal="center" vertical="center"/>
    </xf>
    <xf numFmtId="0" fontId="32" fillId="0" borderId="0" xfId="2" applyFont="1" applyFill="1" applyBorder="1"/>
    <xf numFmtId="0" fontId="16" fillId="0" borderId="0" xfId="2" applyFont="1" applyFill="1" applyBorder="1" applyAlignment="1">
      <alignment horizontal="left" vertical="top" wrapText="1"/>
    </xf>
    <xf numFmtId="0" fontId="26" fillId="0" borderId="0" xfId="2" applyFont="1" applyBorder="1"/>
    <xf numFmtId="0" fontId="36" fillId="0" borderId="0" xfId="2" applyFont="1" applyFill="1" applyBorder="1"/>
    <xf numFmtId="0" fontId="16" fillId="0" borderId="0" xfId="2" applyFont="1" applyBorder="1" applyAlignment="1">
      <alignment horizontal="left" vertical="top" wrapText="1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8" fillId="0" borderId="0" xfId="0" applyFont="1" applyBorder="1"/>
    <xf numFmtId="0" fontId="32" fillId="0" borderId="0" xfId="2" applyFont="1" applyBorder="1" applyAlignment="1">
      <alignment wrapText="1"/>
    </xf>
    <xf numFmtId="0" fontId="39" fillId="0" borderId="0" xfId="2" applyFont="1" applyBorder="1" applyAlignment="1">
      <alignment horizontal="left"/>
    </xf>
    <xf numFmtId="0" fontId="32" fillId="0" borderId="0" xfId="2" applyFont="1" applyBorder="1" applyAlignment="1">
      <alignment horizontal="left" vertical="top"/>
    </xf>
    <xf numFmtId="0" fontId="32" fillId="0" borderId="0" xfId="2" applyFont="1" applyFill="1" applyBorder="1" applyAlignment="1">
      <alignment horizontal="left" vertical="top"/>
    </xf>
    <xf numFmtId="0" fontId="34" fillId="0" borderId="0" xfId="2" applyFont="1" applyFill="1" applyBorder="1" applyAlignment="1">
      <alignment horizontal="left" vertical="top"/>
    </xf>
    <xf numFmtId="0" fontId="32" fillId="0" borderId="47" xfId="2" applyFont="1" applyBorder="1" applyAlignment="1">
      <alignment wrapText="1"/>
    </xf>
    <xf numFmtId="0" fontId="1" fillId="0" borderId="44" xfId="0" applyFont="1" applyBorder="1"/>
    <xf numFmtId="0" fontId="32" fillId="0" borderId="46" xfId="2" applyFont="1" applyBorder="1" applyAlignment="1">
      <alignment wrapText="1"/>
    </xf>
    <xf numFmtId="0" fontId="0" fillId="6" borderId="4" xfId="0" applyFill="1" applyBorder="1" applyAlignment="1"/>
    <xf numFmtId="0" fontId="40" fillId="0" borderId="0" xfId="0" applyFont="1" applyBorder="1"/>
    <xf numFmtId="0" fontId="0" fillId="0" borderId="0" xfId="0" applyBorder="1" applyAlignment="1"/>
    <xf numFmtId="0" fontId="0" fillId="0" borderId="3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4" fillId="0" borderId="44" xfId="2" applyFont="1" applyFill="1" applyBorder="1" applyAlignment="1">
      <alignment horizontal="left" vertical="top"/>
    </xf>
    <xf numFmtId="0" fontId="0" fillId="0" borderId="49" xfId="0" applyBorder="1"/>
    <xf numFmtId="0" fontId="0" fillId="0" borderId="50" xfId="0" applyBorder="1"/>
    <xf numFmtId="0" fontId="41" fillId="0" borderId="0" xfId="5" applyAlignment="1">
      <alignment horizontal="left" vertical="center" wrapText="1" indent="1"/>
    </xf>
    <xf numFmtId="0" fontId="0" fillId="0" borderId="36" xfId="0" applyBorder="1"/>
    <xf numFmtId="0" fontId="16" fillId="0" borderId="0" xfId="2" applyFont="1" applyFill="1" applyBorder="1" applyAlignment="1">
      <alignment horizontal="right" vertical="center"/>
    </xf>
    <xf numFmtId="0" fontId="32" fillId="0" borderId="53" xfId="2" applyFont="1" applyBorder="1" applyAlignment="1">
      <alignment wrapText="1"/>
    </xf>
    <xf numFmtId="0" fontId="32" fillId="0" borderId="32" xfId="2" applyFont="1" applyBorder="1" applyAlignment="1">
      <alignment wrapText="1"/>
    </xf>
    <xf numFmtId="0" fontId="34" fillId="0" borderId="54" xfId="2" applyFont="1" applyFill="1" applyBorder="1" applyAlignment="1">
      <alignment horizontal="left" vertical="top"/>
    </xf>
    <xf numFmtId="0" fontId="0" fillId="0" borderId="34" xfId="0" applyBorder="1"/>
    <xf numFmtId="0" fontId="0" fillId="0" borderId="55" xfId="0" applyBorder="1"/>
    <xf numFmtId="0" fontId="32" fillId="0" borderId="45" xfId="2" applyFont="1" applyBorder="1" applyAlignment="1">
      <alignment wrapText="1"/>
    </xf>
    <xf numFmtId="0" fontId="32" fillId="0" borderId="52" xfId="2" applyFont="1" applyBorder="1" applyAlignment="1">
      <alignment wrapText="1"/>
    </xf>
    <xf numFmtId="0" fontId="32" fillId="0" borderId="51" xfId="2" applyFont="1" applyBorder="1" applyAlignment="1">
      <alignment wrapText="1"/>
    </xf>
    <xf numFmtId="0" fontId="42" fillId="0" borderId="44" xfId="2" applyFont="1" applyBorder="1" applyAlignment="1">
      <alignment wrapText="1"/>
    </xf>
    <xf numFmtId="1" fontId="18" fillId="0" borderId="35" xfId="2" applyNumberFormat="1" applyFont="1" applyFill="1" applyBorder="1" applyAlignment="1">
      <alignment vertical="center"/>
    </xf>
    <xf numFmtId="165" fontId="18" fillId="0" borderId="35" xfId="2" applyNumberFormat="1" applyFont="1" applyFill="1" applyBorder="1" applyAlignment="1">
      <alignment vertical="center"/>
    </xf>
    <xf numFmtId="0" fontId="28" fillId="0" borderId="30" xfId="2" applyFont="1" applyBorder="1" applyAlignment="1">
      <alignment horizontal="left" vertical="top" wrapText="1"/>
    </xf>
    <xf numFmtId="0" fontId="28" fillId="0" borderId="35" xfId="2" applyFont="1" applyBorder="1" applyAlignment="1">
      <alignment horizontal="left" vertical="top"/>
    </xf>
    <xf numFmtId="0" fontId="28" fillId="0" borderId="35" xfId="2" applyFont="1" applyBorder="1" applyAlignment="1">
      <alignment horizontal="left" vertical="top" wrapText="1"/>
    </xf>
    <xf numFmtId="0" fontId="21" fillId="0" borderId="0" xfId="0" applyFont="1" applyBorder="1" applyAlignment="1">
      <alignment vertical="top" wrapText="1"/>
    </xf>
    <xf numFmtId="1" fontId="26" fillId="0" borderId="0" xfId="4" applyNumberFormat="1" applyFont="1" applyFill="1" applyBorder="1" applyAlignment="1">
      <alignment horizontal="center" vertical="center"/>
    </xf>
    <xf numFmtId="1" fontId="26" fillId="0" borderId="0" xfId="4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3" fillId="13" borderId="0" xfId="2" applyFont="1" applyFill="1" applyBorder="1" applyAlignment="1">
      <alignment vertical="center" wrapText="1"/>
    </xf>
    <xf numFmtId="0" fontId="27" fillId="0" borderId="0" xfId="2" applyFont="1" applyBorder="1" applyAlignment="1">
      <alignment vertical="center" wrapText="1"/>
    </xf>
    <xf numFmtId="1" fontId="26" fillId="0" borderId="0" xfId="4" applyNumberFormat="1" applyFont="1" applyFill="1" applyBorder="1" applyAlignment="1">
      <alignment horizontal="center" vertical="center" wrapText="1"/>
    </xf>
    <xf numFmtId="1" fontId="26" fillId="0" borderId="31" xfId="4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4" fillId="16" borderId="36" xfId="2" applyFont="1" applyFill="1" applyBorder="1" applyAlignment="1" applyProtection="1">
      <alignment horizontal="left" vertical="center" wrapText="1"/>
      <protection locked="0"/>
    </xf>
    <xf numFmtId="0" fontId="0" fillId="4" borderId="0" xfId="0" applyFill="1" applyProtection="1">
      <protection locked="0"/>
    </xf>
    <xf numFmtId="0" fontId="0" fillId="7" borderId="1" xfId="0" applyFill="1" applyBorder="1" applyAlignment="1" applyProtection="1">
      <alignment horizontal="center" vertical="center"/>
      <protection hidden="1"/>
    </xf>
    <xf numFmtId="2" fontId="0" fillId="2" borderId="3" xfId="0" applyNumberFormat="1" applyFill="1" applyBorder="1" applyAlignment="1" applyProtection="1">
      <alignment horizontal="center" vertical="center"/>
      <protection hidden="1"/>
    </xf>
    <xf numFmtId="2" fontId="8" fillId="0" borderId="0" xfId="0" applyNumberFormat="1" applyFont="1"/>
    <xf numFmtId="44" fontId="0" fillId="7" borderId="1" xfId="1" applyFont="1" applyFill="1" applyBorder="1" applyAlignment="1" applyProtection="1">
      <alignment vertical="center"/>
      <protection hidden="1"/>
    </xf>
    <xf numFmtId="44" fontId="0" fillId="7" borderId="1" xfId="1" applyFont="1" applyFill="1" applyBorder="1" applyAlignment="1" applyProtection="1">
      <alignment horizontal="right" vertical="center"/>
      <protection hidden="1"/>
    </xf>
    <xf numFmtId="44" fontId="0" fillId="7" borderId="1" xfId="0" applyNumberFormat="1" applyFill="1" applyBorder="1" applyAlignment="1" applyProtection="1">
      <alignment vertical="center"/>
      <protection hidden="1"/>
    </xf>
    <xf numFmtId="44" fontId="1" fillId="9" borderId="1" xfId="0" applyNumberFormat="1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44" fontId="9" fillId="2" borderId="1" xfId="1" applyFont="1" applyFill="1" applyBorder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4" borderId="0" xfId="0" applyFill="1" applyProtection="1"/>
    <xf numFmtId="0" fontId="0" fillId="0" borderId="0" xfId="0" applyBorder="1" applyProtection="1"/>
    <xf numFmtId="0" fontId="14" fillId="16" borderId="1" xfId="2" applyFont="1" applyFill="1" applyBorder="1" applyAlignment="1" applyProtection="1">
      <alignment horizontal="center" vertical="center"/>
      <protection locked="0"/>
    </xf>
    <xf numFmtId="165" fontId="14" fillId="16" borderId="1" xfId="2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hidden="1"/>
    </xf>
    <xf numFmtId="0" fontId="14" fillId="16" borderId="1" xfId="2" applyFont="1" applyFill="1" applyBorder="1" applyAlignment="1" applyProtection="1">
      <alignment horizontal="left" vertical="center" wrapText="1"/>
      <protection locked="0"/>
    </xf>
    <xf numFmtId="0" fontId="0" fillId="4" borderId="66" xfId="0" applyFill="1" applyBorder="1" applyAlignment="1">
      <alignment vertical="center"/>
    </xf>
    <xf numFmtId="0" fontId="0" fillId="4" borderId="66" xfId="0" applyFill="1" applyBorder="1"/>
    <xf numFmtId="0" fontId="2" fillId="3" borderId="70" xfId="0" applyFont="1" applyFill="1" applyBorder="1" applyAlignment="1">
      <alignment horizontal="center" vertical="center" wrapText="1"/>
    </xf>
    <xf numFmtId="0" fontId="2" fillId="3" borderId="72" xfId="0" quotePrefix="1" applyFont="1" applyFill="1" applyBorder="1" applyAlignment="1">
      <alignment horizontal="center" vertical="center" wrapText="1"/>
    </xf>
    <xf numFmtId="0" fontId="2" fillId="8" borderId="73" xfId="0" quotePrefix="1" applyFont="1" applyFill="1" applyBorder="1" applyAlignment="1">
      <alignment horizontal="center" vertical="center" wrapText="1"/>
    </xf>
    <xf numFmtId="0" fontId="2" fillId="10" borderId="73" xfId="0" quotePrefix="1" applyFont="1" applyFill="1" applyBorder="1" applyAlignment="1">
      <alignment horizontal="center" vertical="center" wrapText="1"/>
    </xf>
    <xf numFmtId="0" fontId="2" fillId="3" borderId="73" xfId="0" quotePrefix="1" applyFont="1" applyFill="1" applyBorder="1" applyAlignment="1">
      <alignment horizontal="center" vertical="center" wrapText="1"/>
    </xf>
    <xf numFmtId="0" fontId="2" fillId="11" borderId="73" xfId="0" quotePrefix="1" applyFont="1" applyFill="1" applyBorder="1" applyAlignment="1">
      <alignment horizontal="center" vertical="center" wrapText="1"/>
    </xf>
    <xf numFmtId="0" fontId="2" fillId="12" borderId="74" xfId="0" applyFont="1" applyFill="1" applyBorder="1" applyAlignment="1">
      <alignment horizontal="center" vertical="center" wrapText="1"/>
    </xf>
    <xf numFmtId="0" fontId="0" fillId="19" borderId="0" xfId="0" applyFill="1"/>
    <xf numFmtId="0" fontId="0" fillId="4" borderId="13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27" fillId="0" borderId="34" xfId="2" applyFont="1" applyBorder="1" applyAlignment="1">
      <alignment horizontal="left" vertical="top" wrapText="1"/>
    </xf>
    <xf numFmtId="164" fontId="18" fillId="14" borderId="37" xfId="2" applyNumberFormat="1" applyFont="1" applyFill="1" applyBorder="1" applyAlignment="1">
      <alignment horizontal="justify" vertical="justify" wrapText="1"/>
    </xf>
    <xf numFmtId="164" fontId="18" fillId="14" borderId="43" xfId="2" applyNumberFormat="1" applyFont="1" applyFill="1" applyBorder="1" applyAlignment="1">
      <alignment horizontal="justify" vertical="justify" wrapText="1"/>
    </xf>
    <xf numFmtId="164" fontId="18" fillId="14" borderId="40" xfId="2" applyNumberFormat="1" applyFont="1" applyFill="1" applyBorder="1" applyAlignment="1">
      <alignment horizontal="justify" vertical="justify" wrapText="1"/>
    </xf>
    <xf numFmtId="164" fontId="18" fillId="14" borderId="13" xfId="2" applyNumberFormat="1" applyFont="1" applyFill="1" applyBorder="1" applyAlignment="1">
      <alignment horizontal="justify" vertical="justify" wrapText="1"/>
    </xf>
    <xf numFmtId="164" fontId="18" fillId="14" borderId="0" xfId="2" applyNumberFormat="1" applyFont="1" applyFill="1" applyBorder="1" applyAlignment="1">
      <alignment horizontal="justify" vertical="justify" wrapText="1"/>
    </xf>
    <xf numFmtId="164" fontId="18" fillId="14" borderId="33" xfId="2" applyNumberFormat="1" applyFont="1" applyFill="1" applyBorder="1" applyAlignment="1">
      <alignment horizontal="justify" vertical="justify" wrapText="1"/>
    </xf>
    <xf numFmtId="164" fontId="18" fillId="14" borderId="16" xfId="2" applyNumberFormat="1" applyFont="1" applyFill="1" applyBorder="1" applyAlignment="1">
      <alignment horizontal="justify" vertical="justify" wrapText="1"/>
    </xf>
    <xf numFmtId="164" fontId="18" fillId="14" borderId="34" xfId="2" applyNumberFormat="1" applyFont="1" applyFill="1" applyBorder="1" applyAlignment="1">
      <alignment horizontal="justify" vertical="justify" wrapText="1"/>
    </xf>
    <xf numFmtId="164" fontId="18" fillId="14" borderId="17" xfId="2" applyNumberFormat="1" applyFont="1" applyFill="1" applyBorder="1" applyAlignment="1">
      <alignment horizontal="justify" vertical="justify" wrapText="1"/>
    </xf>
    <xf numFmtId="0" fontId="16" fillId="0" borderId="43" xfId="2" applyFont="1" applyFill="1" applyBorder="1" applyAlignment="1">
      <alignment horizontal="left" vertical="top" wrapText="1"/>
    </xf>
    <xf numFmtId="0" fontId="27" fillId="4" borderId="31" xfId="2" applyFont="1" applyFill="1" applyBorder="1" applyAlignment="1">
      <alignment horizontal="left" vertical="top" wrapText="1"/>
    </xf>
    <xf numFmtId="164" fontId="18" fillId="15" borderId="0" xfId="2" applyNumberFormat="1" applyFont="1" applyFill="1" applyBorder="1" applyAlignment="1">
      <alignment horizontal="center" vertical="top" wrapText="1"/>
    </xf>
    <xf numFmtId="0" fontId="16" fillId="0" borderId="34" xfId="2" applyFont="1" applyBorder="1" applyAlignment="1">
      <alignment horizontal="left" vertical="top" wrapText="1"/>
    </xf>
    <xf numFmtId="0" fontId="25" fillId="0" borderId="0" xfId="2" applyFont="1" applyFill="1" applyBorder="1" applyAlignment="1">
      <alignment horizontal="left" vertical="top" wrapText="1"/>
    </xf>
    <xf numFmtId="164" fontId="18" fillId="0" borderId="0" xfId="2" applyNumberFormat="1" applyFont="1" applyFill="1" applyBorder="1" applyAlignment="1">
      <alignment horizontal="justify" vertical="justify" wrapText="1"/>
    </xf>
    <xf numFmtId="164" fontId="18" fillId="0" borderId="0" xfId="2" applyNumberFormat="1" applyFont="1" applyFill="1" applyBorder="1" applyAlignment="1">
      <alignment horizontal="justify" vertical="justify"/>
    </xf>
    <xf numFmtId="0" fontId="28" fillId="0" borderId="30" xfId="2" applyFont="1" applyBorder="1" applyAlignment="1">
      <alignment horizontal="left" vertical="top" wrapText="1"/>
    </xf>
    <xf numFmtId="0" fontId="28" fillId="0" borderId="31" xfId="2" applyFont="1" applyBorder="1" applyAlignment="1">
      <alignment horizontal="left" vertical="top" wrapText="1"/>
    </xf>
    <xf numFmtId="0" fontId="28" fillId="0" borderId="32" xfId="2" applyFont="1" applyBorder="1" applyAlignment="1">
      <alignment horizontal="left" vertical="top" wrapText="1"/>
    </xf>
    <xf numFmtId="0" fontId="22" fillId="17" borderId="27" xfId="2" applyFont="1" applyFill="1" applyBorder="1" applyAlignment="1">
      <alignment horizontal="center" vertical="center"/>
    </xf>
    <xf numFmtId="0" fontId="22" fillId="17" borderId="28" xfId="2" applyFont="1" applyFill="1" applyBorder="1" applyAlignment="1">
      <alignment horizontal="center" vertical="center"/>
    </xf>
    <xf numFmtId="0" fontId="34" fillId="0" borderId="34" xfId="2" applyFont="1" applyBorder="1" applyAlignment="1">
      <alignment horizontal="left" vertical="top" wrapText="1"/>
    </xf>
    <xf numFmtId="0" fontId="16" fillId="4" borderId="0" xfId="2" applyFont="1" applyFill="1" applyBorder="1" applyAlignment="1">
      <alignment horizontal="left" vertical="top" wrapText="1"/>
    </xf>
    <xf numFmtId="0" fontId="21" fillId="0" borderId="37" xfId="0" applyFont="1" applyBorder="1" applyAlignment="1">
      <alignment horizontal="left" vertical="top" wrapText="1"/>
    </xf>
    <xf numFmtId="0" fontId="21" fillId="0" borderId="43" xfId="0" applyFont="1" applyBorder="1" applyAlignment="1">
      <alignment horizontal="left" vertical="top" wrapText="1"/>
    </xf>
    <xf numFmtId="0" fontId="21" fillId="0" borderId="40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33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5" fillId="0" borderId="37" xfId="2" applyFont="1" applyBorder="1" applyAlignment="1">
      <alignment horizontal="left" vertical="center" wrapText="1"/>
    </xf>
    <xf numFmtId="0" fontId="25" fillId="0" borderId="43" xfId="2" applyFont="1" applyBorder="1" applyAlignment="1">
      <alignment horizontal="left" vertical="center" wrapText="1"/>
    </xf>
    <xf numFmtId="0" fontId="25" fillId="0" borderId="40" xfId="2" applyFont="1" applyBorder="1" applyAlignment="1">
      <alignment horizontal="left" vertical="center" wrapText="1"/>
    </xf>
    <xf numFmtId="0" fontId="25" fillId="0" borderId="13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5" fillId="0" borderId="33" xfId="2" applyFont="1" applyBorder="1" applyAlignment="1">
      <alignment horizontal="left" vertical="center" wrapText="1"/>
    </xf>
    <xf numFmtId="0" fontId="25" fillId="0" borderId="16" xfId="2" applyFont="1" applyBorder="1" applyAlignment="1">
      <alignment horizontal="left" vertical="center" wrapText="1"/>
    </xf>
    <xf numFmtId="0" fontId="25" fillId="0" borderId="34" xfId="2" applyFont="1" applyBorder="1" applyAlignment="1">
      <alignment horizontal="left" vertical="center" wrapText="1"/>
    </xf>
    <xf numFmtId="0" fontId="25" fillId="0" borderId="17" xfId="2" applyFont="1" applyBorder="1" applyAlignment="1">
      <alignment horizontal="left" vertical="center" wrapText="1"/>
    </xf>
    <xf numFmtId="1" fontId="26" fillId="18" borderId="37" xfId="4" applyNumberFormat="1" applyFont="1" applyFill="1" applyBorder="1" applyAlignment="1">
      <alignment horizontal="center" vertical="center" wrapText="1"/>
    </xf>
    <xf numFmtId="1" fontId="26" fillId="18" borderId="40" xfId="4" applyNumberFormat="1" applyFont="1" applyFill="1" applyBorder="1" applyAlignment="1">
      <alignment horizontal="center" vertical="center" wrapText="1"/>
    </xf>
    <xf numFmtId="1" fontId="26" fillId="18" borderId="13" xfId="4" applyNumberFormat="1" applyFont="1" applyFill="1" applyBorder="1" applyAlignment="1">
      <alignment horizontal="center" vertical="center" wrapText="1"/>
    </xf>
    <xf numFmtId="1" fontId="26" fillId="18" borderId="33" xfId="4" applyNumberFormat="1" applyFont="1" applyFill="1" applyBorder="1" applyAlignment="1">
      <alignment horizontal="center" vertical="center" wrapText="1"/>
    </xf>
    <xf numFmtId="1" fontId="26" fillId="18" borderId="16" xfId="4" applyNumberFormat="1" applyFont="1" applyFill="1" applyBorder="1" applyAlignment="1">
      <alignment horizontal="center" vertical="center" wrapText="1"/>
    </xf>
    <xf numFmtId="1" fontId="26" fillId="18" borderId="17" xfId="4" applyNumberFormat="1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justify" vertical="justify" wrapText="1"/>
    </xf>
    <xf numFmtId="0" fontId="25" fillId="0" borderId="30" xfId="2" applyFont="1" applyBorder="1" applyAlignment="1">
      <alignment horizontal="center" vertical="center" wrapText="1"/>
    </xf>
    <xf numFmtId="0" fontId="25" fillId="0" borderId="31" xfId="2" applyFont="1" applyBorder="1" applyAlignment="1">
      <alignment horizontal="center" vertical="center"/>
    </xf>
    <xf numFmtId="0" fontId="25" fillId="0" borderId="32" xfId="2" applyFont="1" applyBorder="1" applyAlignment="1">
      <alignment horizontal="center" vertical="center"/>
    </xf>
    <xf numFmtId="164" fontId="18" fillId="14" borderId="35" xfId="2" applyNumberFormat="1" applyFont="1" applyFill="1" applyBorder="1" applyAlignment="1">
      <alignment horizontal="justify" vertical="justify" wrapText="1"/>
    </xf>
    <xf numFmtId="164" fontId="18" fillId="14" borderId="35" xfId="2" applyNumberFormat="1" applyFont="1" applyFill="1" applyBorder="1" applyAlignment="1">
      <alignment horizontal="justify" vertical="justify"/>
    </xf>
    <xf numFmtId="0" fontId="27" fillId="0" borderId="30" xfId="2" applyFont="1" applyBorder="1" applyAlignment="1">
      <alignment horizontal="left" vertical="center" wrapText="1"/>
    </xf>
    <xf numFmtId="0" fontId="27" fillId="0" borderId="31" xfId="2" applyFont="1" applyBorder="1" applyAlignment="1">
      <alignment horizontal="left" vertical="center" wrapText="1"/>
    </xf>
    <xf numFmtId="0" fontId="27" fillId="0" borderId="32" xfId="2" applyFont="1" applyBorder="1" applyAlignment="1">
      <alignment horizontal="left" vertical="center" wrapText="1"/>
    </xf>
    <xf numFmtId="1" fontId="26" fillId="18" borderId="30" xfId="4" applyNumberFormat="1" applyFont="1" applyFill="1" applyBorder="1" applyAlignment="1">
      <alignment horizontal="center" vertical="center" wrapText="1"/>
    </xf>
    <xf numFmtId="1" fontId="26" fillId="18" borderId="32" xfId="4" applyNumberFormat="1" applyFont="1" applyFill="1" applyBorder="1" applyAlignment="1">
      <alignment horizontal="center" vertical="center" wrapText="1"/>
    </xf>
    <xf numFmtId="0" fontId="28" fillId="0" borderId="31" xfId="2" applyFont="1" applyBorder="1" applyAlignment="1">
      <alignment horizontal="center"/>
    </xf>
    <xf numFmtId="0" fontId="28" fillId="0" borderId="32" xfId="2" applyFont="1" applyBorder="1" applyAlignment="1">
      <alignment horizontal="center"/>
    </xf>
    <xf numFmtId="0" fontId="28" fillId="0" borderId="30" xfId="2" applyFont="1" applyBorder="1" applyAlignment="1">
      <alignment horizontal="center"/>
    </xf>
    <xf numFmtId="0" fontId="22" fillId="17" borderId="42" xfId="2" applyFont="1" applyFill="1" applyBorder="1" applyAlignment="1">
      <alignment horizontal="center" vertical="center"/>
    </xf>
    <xf numFmtId="0" fontId="22" fillId="17" borderId="41" xfId="2" applyFont="1" applyFill="1" applyBorder="1" applyAlignment="1">
      <alignment horizontal="center" vertical="center"/>
    </xf>
    <xf numFmtId="0" fontId="25" fillId="0" borderId="35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2" fillId="17" borderId="29" xfId="2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25" fillId="0" borderId="32" xfId="2" applyFont="1" applyBorder="1" applyAlignment="1">
      <alignment horizontal="center" vertical="center" wrapText="1"/>
    </xf>
    <xf numFmtId="0" fontId="18" fillId="16" borderId="36" xfId="2" applyFont="1" applyFill="1" applyBorder="1" applyAlignment="1">
      <alignment horizontal="center" vertical="center"/>
    </xf>
    <xf numFmtId="0" fontId="18" fillId="16" borderId="37" xfId="2" applyFont="1" applyFill="1" applyBorder="1" applyAlignment="1">
      <alignment horizontal="center" vertical="center"/>
    </xf>
    <xf numFmtId="14" fontId="18" fillId="16" borderId="38" xfId="2" applyNumberFormat="1" applyFont="1" applyFill="1" applyBorder="1" applyAlignment="1">
      <alignment horizontal="center" vertical="center"/>
    </xf>
    <xf numFmtId="14" fontId="18" fillId="16" borderId="36" xfId="2" applyNumberFormat="1" applyFont="1" applyFill="1" applyBorder="1" applyAlignment="1">
      <alignment horizontal="center" vertical="center"/>
    </xf>
    <xf numFmtId="14" fontId="18" fillId="16" borderId="39" xfId="2" applyNumberFormat="1" applyFont="1" applyFill="1" applyBorder="1" applyAlignment="1">
      <alignment horizontal="center" vertical="center"/>
    </xf>
    <xf numFmtId="9" fontId="18" fillId="16" borderId="40" xfId="2" applyNumberFormat="1" applyFont="1" applyFill="1" applyBorder="1" applyAlignment="1">
      <alignment horizontal="center" vertical="center"/>
    </xf>
    <xf numFmtId="9" fontId="18" fillId="16" borderId="36" xfId="2" applyNumberFormat="1" applyFont="1" applyFill="1" applyBorder="1" applyAlignment="1">
      <alignment horizontal="center" vertical="center"/>
    </xf>
    <xf numFmtId="0" fontId="18" fillId="16" borderId="35" xfId="2" applyFont="1" applyFill="1" applyBorder="1" applyAlignment="1">
      <alignment horizontal="center" vertical="center"/>
    </xf>
    <xf numFmtId="0" fontId="18" fillId="16" borderId="30" xfId="2" applyFont="1" applyFill="1" applyBorder="1" applyAlignment="1">
      <alignment horizontal="center" vertical="center"/>
    </xf>
    <xf numFmtId="14" fontId="18" fillId="16" borderId="57" xfId="2" applyNumberFormat="1" applyFont="1" applyFill="1" applyBorder="1" applyAlignment="1">
      <alignment horizontal="center" vertical="center"/>
    </xf>
    <xf numFmtId="14" fontId="18" fillId="16" borderId="35" xfId="2" applyNumberFormat="1" applyFont="1" applyFill="1" applyBorder="1" applyAlignment="1">
      <alignment horizontal="center" vertical="center"/>
    </xf>
    <xf numFmtId="14" fontId="18" fillId="16" borderId="58" xfId="2" applyNumberFormat="1" applyFont="1" applyFill="1" applyBorder="1" applyAlignment="1">
      <alignment horizontal="center" vertical="center"/>
    </xf>
    <xf numFmtId="9" fontId="18" fillId="16" borderId="32" xfId="2" applyNumberFormat="1" applyFont="1" applyFill="1" applyBorder="1" applyAlignment="1">
      <alignment horizontal="center" vertical="center"/>
    </xf>
    <xf numFmtId="9" fontId="18" fillId="16" borderId="35" xfId="2" applyNumberFormat="1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/>
    </xf>
    <xf numFmtId="14" fontId="18" fillId="14" borderId="30" xfId="2" applyNumberFormat="1" applyFont="1" applyFill="1" applyBorder="1" applyAlignment="1">
      <alignment horizontal="center" vertical="center"/>
    </xf>
    <xf numFmtId="14" fontId="18" fillId="14" borderId="32" xfId="2" applyNumberFormat="1" applyFont="1" applyFill="1" applyBorder="1" applyAlignment="1">
      <alignment horizontal="center" vertical="center"/>
    </xf>
    <xf numFmtId="1" fontId="17" fillId="14" borderId="30" xfId="2" applyNumberFormat="1" applyFont="1" applyFill="1" applyBorder="1" applyAlignment="1">
      <alignment horizontal="center" vertical="center"/>
    </xf>
    <xf numFmtId="1" fontId="17" fillId="14" borderId="32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top" wrapText="1"/>
    </xf>
    <xf numFmtId="164" fontId="18" fillId="0" borderId="0" xfId="2" applyNumberFormat="1" applyFont="1" applyFill="1" applyBorder="1" applyAlignment="1">
      <alignment horizontal="left" vertical="center"/>
    </xf>
    <xf numFmtId="164" fontId="18" fillId="14" borderId="30" xfId="2" applyNumberFormat="1" applyFont="1" applyFill="1" applyBorder="1" applyAlignment="1">
      <alignment horizontal="left" vertical="center"/>
    </xf>
    <xf numFmtId="164" fontId="18" fillId="14" borderId="32" xfId="2" applyNumberFormat="1" applyFont="1" applyFill="1" applyBorder="1" applyAlignment="1">
      <alignment horizontal="left" vertical="center"/>
    </xf>
    <xf numFmtId="164" fontId="17" fillId="14" borderId="30" xfId="2" applyNumberFormat="1" applyFont="1" applyFill="1" applyBorder="1" applyAlignment="1">
      <alignment horizontal="center" vertical="center"/>
    </xf>
    <xf numFmtId="164" fontId="17" fillId="14" borderId="31" xfId="2" applyNumberFormat="1" applyFont="1" applyFill="1" applyBorder="1" applyAlignment="1">
      <alignment horizontal="center" vertical="center"/>
    </xf>
    <xf numFmtId="164" fontId="17" fillId="14" borderId="32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right"/>
    </xf>
    <xf numFmtId="0" fontId="16" fillId="0" borderId="33" xfId="2" applyFont="1" applyFill="1" applyBorder="1" applyAlignment="1">
      <alignment horizontal="right"/>
    </xf>
    <xf numFmtId="0" fontId="15" fillId="0" borderId="27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59" xfId="2" applyFont="1" applyFill="1" applyBorder="1" applyAlignment="1">
      <alignment horizontal="center" vertical="center"/>
    </xf>
    <xf numFmtId="0" fontId="13" fillId="13" borderId="21" xfId="2" quotePrefix="1" applyFont="1" applyFill="1" applyBorder="1" applyAlignment="1">
      <alignment horizontal="center" vertical="center" wrapText="1"/>
    </xf>
    <xf numFmtId="0" fontId="13" fillId="13" borderId="22" xfId="2" quotePrefix="1" applyFont="1" applyFill="1" applyBorder="1" applyAlignment="1">
      <alignment horizontal="center" vertical="center" wrapText="1"/>
    </xf>
    <xf numFmtId="0" fontId="13" fillId="13" borderId="23" xfId="2" quotePrefix="1" applyFont="1" applyFill="1" applyBorder="1" applyAlignment="1">
      <alignment horizontal="center" vertical="center" wrapText="1"/>
    </xf>
    <xf numFmtId="0" fontId="13" fillId="13" borderId="24" xfId="2" quotePrefix="1" applyFont="1" applyFill="1" applyBorder="1" applyAlignment="1">
      <alignment horizontal="center" vertical="center" wrapText="1"/>
    </xf>
    <xf numFmtId="0" fontId="13" fillId="13" borderId="25" xfId="2" quotePrefix="1" applyFont="1" applyFill="1" applyBorder="1" applyAlignment="1">
      <alignment horizontal="center" vertical="center" wrapText="1"/>
    </xf>
    <xf numFmtId="0" fontId="13" fillId="13" borderId="26" xfId="2" quotePrefix="1" applyFont="1" applyFill="1" applyBorder="1" applyAlignment="1">
      <alignment horizontal="center" vertical="center" wrapText="1"/>
    </xf>
    <xf numFmtId="0" fontId="13" fillId="13" borderId="22" xfId="2" applyFont="1" applyFill="1" applyBorder="1" applyAlignment="1">
      <alignment horizontal="center" vertical="center" wrapText="1"/>
    </xf>
    <xf numFmtId="0" fontId="13" fillId="13" borderId="24" xfId="2" applyFont="1" applyFill="1" applyBorder="1" applyAlignment="1">
      <alignment horizontal="center" vertical="center" wrapText="1"/>
    </xf>
    <xf numFmtId="0" fontId="13" fillId="13" borderId="25" xfId="2" applyFont="1" applyFill="1" applyBorder="1" applyAlignment="1">
      <alignment horizontal="center" vertical="center" wrapText="1"/>
    </xf>
    <xf numFmtId="0" fontId="13" fillId="0" borderId="0" xfId="2" quotePrefix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 applyProtection="1">
      <alignment horizontal="right"/>
    </xf>
    <xf numFmtId="0" fontId="11" fillId="3" borderId="18" xfId="0" applyFont="1" applyFill="1" applyBorder="1" applyAlignment="1" applyProtection="1">
      <alignment horizontal="right"/>
    </xf>
    <xf numFmtId="0" fontId="11" fillId="3" borderId="15" xfId="0" applyFont="1" applyFill="1" applyBorder="1" applyAlignment="1" applyProtection="1">
      <alignment horizontal="right"/>
    </xf>
    <xf numFmtId="0" fontId="11" fillId="3" borderId="14" xfId="0" applyFont="1" applyFill="1" applyBorder="1" applyAlignment="1" applyProtection="1">
      <alignment horizontal="right" vertical="center"/>
    </xf>
    <xf numFmtId="0" fontId="11" fillId="3" borderId="18" xfId="0" applyFont="1" applyFill="1" applyBorder="1" applyAlignment="1" applyProtection="1">
      <alignment horizontal="right" vertical="center"/>
    </xf>
    <xf numFmtId="0" fontId="11" fillId="3" borderId="15" xfId="0" applyFont="1" applyFill="1" applyBorder="1" applyAlignment="1" applyProtection="1">
      <alignment horizontal="right" vertical="center"/>
    </xf>
    <xf numFmtId="0" fontId="2" fillId="3" borderId="14" xfId="0" applyFont="1" applyFill="1" applyBorder="1" applyAlignment="1" applyProtection="1">
      <alignment horizontal="right" vertical="center"/>
    </xf>
    <xf numFmtId="0" fontId="2" fillId="3" borderId="18" xfId="0" applyFont="1" applyFill="1" applyBorder="1" applyAlignment="1" applyProtection="1">
      <alignment horizontal="right" vertical="center"/>
    </xf>
    <xf numFmtId="0" fontId="2" fillId="3" borderId="15" xfId="0" applyFont="1" applyFill="1" applyBorder="1" applyAlignment="1" applyProtection="1">
      <alignment horizontal="right" vertical="center"/>
    </xf>
    <xf numFmtId="0" fontId="2" fillId="3" borderId="14" xfId="0" applyFont="1" applyFill="1" applyBorder="1" applyAlignment="1" applyProtection="1">
      <alignment horizontal="right" wrapText="1"/>
    </xf>
    <xf numFmtId="0" fontId="2" fillId="3" borderId="18" xfId="0" applyFont="1" applyFill="1" applyBorder="1" applyAlignment="1" applyProtection="1">
      <alignment horizontal="right" wrapText="1"/>
    </xf>
    <xf numFmtId="0" fontId="2" fillId="3" borderId="15" xfId="0" applyFont="1" applyFill="1" applyBorder="1" applyAlignment="1" applyProtection="1">
      <alignment horizontal="right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11" borderId="68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top" wrapText="1"/>
    </xf>
    <xf numFmtId="0" fontId="11" fillId="3" borderId="62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3" borderId="33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44" fontId="1" fillId="20" borderId="37" xfId="1" applyFont="1" applyFill="1" applyBorder="1" applyAlignment="1">
      <alignment horizontal="center" vertical="center"/>
    </xf>
    <xf numFmtId="44" fontId="1" fillId="20" borderId="62" xfId="1" applyFont="1" applyFill="1" applyBorder="1" applyAlignment="1">
      <alignment horizontal="center" vertical="center"/>
    </xf>
    <xf numFmtId="44" fontId="1" fillId="20" borderId="13" xfId="1" applyFont="1" applyFill="1" applyBorder="1" applyAlignment="1">
      <alignment horizontal="right" vertical="top"/>
    </xf>
    <xf numFmtId="44" fontId="1" fillId="20" borderId="33" xfId="1" applyFont="1" applyFill="1" applyBorder="1" applyAlignment="1">
      <alignment horizontal="right" vertical="top"/>
    </xf>
    <xf numFmtId="0" fontId="43" fillId="16" borderId="0" xfId="2" applyFont="1" applyFill="1" applyBorder="1" applyAlignment="1">
      <alignment horizontal="left" vertical="top" wrapText="1"/>
    </xf>
    <xf numFmtId="0" fontId="2" fillId="3" borderId="14" xfId="0" applyFont="1" applyFill="1" applyBorder="1" applyAlignment="1" applyProtection="1">
      <alignment horizontal="right"/>
    </xf>
    <xf numFmtId="0" fontId="2" fillId="3" borderId="18" xfId="0" applyFont="1" applyFill="1" applyBorder="1" applyAlignment="1" applyProtection="1">
      <alignment horizontal="right"/>
    </xf>
    <xf numFmtId="0" fontId="2" fillId="3" borderId="15" xfId="0" applyFont="1" applyFill="1" applyBorder="1" applyAlignment="1" applyProtection="1">
      <alignment horizontal="right"/>
    </xf>
    <xf numFmtId="0" fontId="2" fillId="12" borderId="69" xfId="0" applyFont="1" applyFill="1" applyBorder="1" applyAlignment="1">
      <alignment horizontal="center" vertical="center" wrapText="1"/>
    </xf>
    <xf numFmtId="0" fontId="2" fillId="12" borderId="71" xfId="0" applyFont="1" applyFill="1" applyBorder="1" applyAlignment="1">
      <alignment horizontal="center" vertical="center" wrapText="1"/>
    </xf>
    <xf numFmtId="0" fontId="2" fillId="3" borderId="67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horizontal="center" vertical="center"/>
    </xf>
    <xf numFmtId="44" fontId="2" fillId="21" borderId="16" xfId="0" applyNumberFormat="1" applyFont="1" applyFill="1" applyBorder="1" applyAlignment="1">
      <alignment vertical="center"/>
    </xf>
    <xf numFmtId="44" fontId="2" fillId="21" borderId="17" xfId="0" applyNumberFormat="1" applyFont="1" applyFill="1" applyBorder="1" applyAlignment="1">
      <alignment vertical="center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1" fillId="7" borderId="14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" fontId="2" fillId="3" borderId="30" xfId="0" applyNumberFormat="1" applyFont="1" applyFill="1" applyBorder="1" applyAlignment="1" applyProtection="1">
      <alignment horizontal="center" vertical="center"/>
      <protection hidden="1"/>
    </xf>
    <xf numFmtId="0" fontId="2" fillId="3" borderId="32" xfId="0" applyFont="1" applyFill="1" applyBorder="1" applyAlignment="1" applyProtection="1">
      <alignment horizontal="center" vertical="center"/>
      <protection hidden="1"/>
    </xf>
    <xf numFmtId="0" fontId="1" fillId="7" borderId="30" xfId="0" applyFont="1" applyFill="1" applyBorder="1" applyAlignment="1" applyProtection="1">
      <alignment horizontal="center" vertical="center"/>
    </xf>
    <xf numFmtId="0" fontId="1" fillId="7" borderId="32" xfId="0" applyFont="1" applyFill="1" applyBorder="1" applyAlignment="1" applyProtection="1">
      <alignment horizontal="center" vertical="center"/>
    </xf>
    <xf numFmtId="10" fontId="9" fillId="16" borderId="35" xfId="2" applyNumberFormat="1" applyFont="1" applyFill="1" applyBorder="1" applyAlignment="1" applyProtection="1">
      <alignment horizontal="center" vertical="center"/>
      <protection locked="0"/>
    </xf>
    <xf numFmtId="1" fontId="9" fillId="4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56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6">
    <cellStyle name="Hiperligação" xfId="5" builtinId="8"/>
    <cellStyle name="Moeda" xfId="1" builtinId="4"/>
    <cellStyle name="Normal" xfId="0" builtinId="0"/>
    <cellStyle name="Normal 2" xfId="2"/>
    <cellStyle name="Normal_360 atecnica" xfId="4"/>
    <cellStyle name="Normal_FACI-ValeInov-110" xfId="3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176893</xdr:colOff>
      <xdr:row>2</xdr:row>
      <xdr:rowOff>235403</xdr:rowOff>
    </xdr:from>
    <xdr:to>
      <xdr:col>11</xdr:col>
      <xdr:colOff>829777</xdr:colOff>
      <xdr:row>2</xdr:row>
      <xdr:rowOff>680357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6" t="30588" r="800" b="11765"/>
        <a:stretch>
          <a:fillRect/>
        </a:stretch>
      </xdr:blipFill>
      <xdr:spPr bwMode="auto">
        <a:xfrm>
          <a:off x="4215493" y="625928"/>
          <a:ext cx="6120234" cy="444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142875</xdr:colOff>
      <xdr:row>1</xdr:row>
      <xdr:rowOff>180975</xdr:rowOff>
    </xdr:from>
    <xdr:to>
      <xdr:col>12</xdr:col>
      <xdr:colOff>981075</xdr:colOff>
      <xdr:row>2</xdr:row>
      <xdr:rowOff>818525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381000"/>
          <a:ext cx="838200" cy="828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  <sheetName val="Referências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B57" sqref="B57"/>
    </sheetView>
  </sheetViews>
  <sheetFormatPr defaultRowHeight="15" x14ac:dyDescent="0.25"/>
  <cols>
    <col min="1" max="1" width="23.5703125" bestFit="1" customWidth="1"/>
    <col min="2" max="2" width="54.140625" bestFit="1" customWidth="1"/>
    <col min="4" max="4" width="29.140625" bestFit="1" customWidth="1"/>
    <col min="5" max="5" width="43.5703125" bestFit="1" customWidth="1"/>
  </cols>
  <sheetData>
    <row r="1" spans="1:5" x14ac:dyDescent="0.25">
      <c r="A1" s="1" t="s">
        <v>62</v>
      </c>
      <c r="B1" s="1" t="s">
        <v>63</v>
      </c>
      <c r="D1" s="1" t="s">
        <v>120</v>
      </c>
      <c r="E1" s="1" t="s">
        <v>121</v>
      </c>
    </row>
    <row r="2" spans="1:5" x14ac:dyDescent="0.25">
      <c r="A2" s="5" t="s">
        <v>61</v>
      </c>
      <c r="B2" s="4" t="s">
        <v>3</v>
      </c>
      <c r="D2" s="4" t="s">
        <v>65</v>
      </c>
      <c r="E2" s="4" t="s">
        <v>64</v>
      </c>
    </row>
    <row r="3" spans="1:5" x14ac:dyDescent="0.25">
      <c r="A3" s="5" t="s">
        <v>60</v>
      </c>
      <c r="B3" s="4" t="s">
        <v>7</v>
      </c>
      <c r="D3" s="4" t="s">
        <v>65</v>
      </c>
      <c r="E3" s="4" t="s">
        <v>66</v>
      </c>
    </row>
    <row r="4" spans="1:5" x14ac:dyDescent="0.25">
      <c r="A4" s="5" t="s">
        <v>55</v>
      </c>
      <c r="B4" s="4" t="s">
        <v>4</v>
      </c>
      <c r="D4" s="4" t="s">
        <v>65</v>
      </c>
      <c r="E4" s="4" t="s">
        <v>67</v>
      </c>
    </row>
    <row r="5" spans="1:5" x14ac:dyDescent="0.25">
      <c r="A5" s="5" t="s">
        <v>60</v>
      </c>
      <c r="B5" s="4" t="s">
        <v>10</v>
      </c>
      <c r="D5" s="4" t="s">
        <v>65</v>
      </c>
      <c r="E5" s="4" t="s">
        <v>68</v>
      </c>
    </row>
    <row r="6" spans="1:5" x14ac:dyDescent="0.25">
      <c r="A6" s="5" t="s">
        <v>57</v>
      </c>
      <c r="B6" s="4" t="s">
        <v>5</v>
      </c>
      <c r="D6" s="4" t="s">
        <v>65</v>
      </c>
      <c r="E6" s="4" t="s">
        <v>69</v>
      </c>
    </row>
    <row r="7" spans="1:5" x14ac:dyDescent="0.25">
      <c r="A7" s="5" t="s">
        <v>59</v>
      </c>
      <c r="B7" s="4" t="s">
        <v>9</v>
      </c>
      <c r="D7" s="4" t="s">
        <v>65</v>
      </c>
      <c r="E7" s="4" t="s">
        <v>70</v>
      </c>
    </row>
    <row r="8" spans="1:5" x14ac:dyDescent="0.25">
      <c r="A8" s="5" t="s">
        <v>58</v>
      </c>
      <c r="B8" s="4" t="s">
        <v>6</v>
      </c>
      <c r="D8" s="4" t="s">
        <v>65</v>
      </c>
      <c r="E8" s="4" t="s">
        <v>71</v>
      </c>
    </row>
    <row r="9" spans="1:5" x14ac:dyDescent="0.25">
      <c r="A9" s="5" t="s">
        <v>61</v>
      </c>
      <c r="B9" s="4" t="s">
        <v>11</v>
      </c>
      <c r="D9" s="4" t="s">
        <v>65</v>
      </c>
      <c r="E9" s="4" t="s">
        <v>73</v>
      </c>
    </row>
    <row r="10" spans="1:5" x14ac:dyDescent="0.25">
      <c r="A10" s="5" t="s">
        <v>32</v>
      </c>
      <c r="B10" s="4" t="s">
        <v>35</v>
      </c>
      <c r="D10" s="4" t="s">
        <v>65</v>
      </c>
      <c r="E10" s="4" t="s">
        <v>72</v>
      </c>
    </row>
    <row r="11" spans="1:5" x14ac:dyDescent="0.25">
      <c r="A11" s="5" t="s">
        <v>60</v>
      </c>
      <c r="B11" s="4" t="s">
        <v>14</v>
      </c>
      <c r="D11" s="4" t="s">
        <v>65</v>
      </c>
      <c r="E11" s="4" t="s">
        <v>74</v>
      </c>
    </row>
    <row r="12" spans="1:5" x14ac:dyDescent="0.25">
      <c r="A12" s="5" t="s">
        <v>59</v>
      </c>
      <c r="B12" s="4" t="s">
        <v>18</v>
      </c>
      <c r="D12" s="4" t="s">
        <v>75</v>
      </c>
      <c r="E12" s="4" t="s">
        <v>76</v>
      </c>
    </row>
    <row r="13" spans="1:5" x14ac:dyDescent="0.25">
      <c r="A13" s="5" t="s">
        <v>58</v>
      </c>
      <c r="B13" s="4" t="s">
        <v>8</v>
      </c>
      <c r="D13" s="4" t="s">
        <v>75</v>
      </c>
      <c r="E13" s="4" t="s">
        <v>77</v>
      </c>
    </row>
    <row r="14" spans="1:5" x14ac:dyDescent="0.25">
      <c r="A14" s="5" t="s">
        <v>59</v>
      </c>
      <c r="B14" s="4" t="s">
        <v>24</v>
      </c>
      <c r="D14" s="4" t="s">
        <v>75</v>
      </c>
      <c r="E14" s="4" t="s">
        <v>78</v>
      </c>
    </row>
    <row r="15" spans="1:5" x14ac:dyDescent="0.25">
      <c r="A15" s="5" t="s">
        <v>32</v>
      </c>
      <c r="B15" s="4" t="s">
        <v>38</v>
      </c>
      <c r="D15" s="4" t="s">
        <v>75</v>
      </c>
      <c r="E15" s="4" t="s">
        <v>79</v>
      </c>
    </row>
    <row r="16" spans="1:5" x14ac:dyDescent="0.25">
      <c r="A16" s="5" t="s">
        <v>60</v>
      </c>
      <c r="B16" s="4" t="s">
        <v>19</v>
      </c>
      <c r="D16" s="4" t="s">
        <v>86</v>
      </c>
      <c r="E16" s="4" t="s">
        <v>80</v>
      </c>
    </row>
    <row r="17" spans="1:5" x14ac:dyDescent="0.25">
      <c r="A17" s="5" t="s">
        <v>60</v>
      </c>
      <c r="B17" s="4" t="s">
        <v>25</v>
      </c>
      <c r="D17" s="4" t="s">
        <v>86</v>
      </c>
      <c r="E17" s="4" t="s">
        <v>81</v>
      </c>
    </row>
    <row r="18" spans="1:5" x14ac:dyDescent="0.25">
      <c r="A18" s="5" t="s">
        <v>61</v>
      </c>
      <c r="B18" s="4" t="s">
        <v>15</v>
      </c>
      <c r="D18" s="4" t="s">
        <v>86</v>
      </c>
      <c r="E18" s="4" t="s">
        <v>82</v>
      </c>
    </row>
    <row r="19" spans="1:5" x14ac:dyDescent="0.25">
      <c r="A19" s="5" t="s">
        <v>55</v>
      </c>
      <c r="B19" s="4" t="s">
        <v>12</v>
      </c>
      <c r="D19" s="4" t="s">
        <v>83</v>
      </c>
      <c r="E19" s="4" t="s">
        <v>84</v>
      </c>
    </row>
    <row r="20" spans="1:5" x14ac:dyDescent="0.25">
      <c r="A20" s="5" t="s">
        <v>60</v>
      </c>
      <c r="B20" s="4" t="s">
        <v>30</v>
      </c>
      <c r="D20" s="4" t="s">
        <v>83</v>
      </c>
      <c r="E20" s="4" t="s">
        <v>85</v>
      </c>
    </row>
    <row r="21" spans="1:5" x14ac:dyDescent="0.25">
      <c r="A21" s="5" t="s">
        <v>61</v>
      </c>
      <c r="B21" s="4" t="s">
        <v>20</v>
      </c>
      <c r="D21" s="4" t="s">
        <v>87</v>
      </c>
      <c r="E21" s="4" t="s">
        <v>88</v>
      </c>
    </row>
    <row r="22" spans="1:5" x14ac:dyDescent="0.25">
      <c r="A22" s="5" t="s">
        <v>61</v>
      </c>
      <c r="B22" s="4" t="s">
        <v>26</v>
      </c>
      <c r="D22" s="4" t="s">
        <v>89</v>
      </c>
      <c r="E22" s="4" t="s">
        <v>90</v>
      </c>
    </row>
    <row r="23" spans="1:5" x14ac:dyDescent="0.25">
      <c r="A23" s="5" t="s">
        <v>61</v>
      </c>
      <c r="B23" s="4" t="s">
        <v>31</v>
      </c>
      <c r="D23" s="4" t="s">
        <v>91</v>
      </c>
      <c r="E23" s="4" t="s">
        <v>92</v>
      </c>
    </row>
    <row r="24" spans="1:5" x14ac:dyDescent="0.25">
      <c r="A24" s="5" t="s">
        <v>60</v>
      </c>
      <c r="B24" s="4" t="s">
        <v>33</v>
      </c>
      <c r="D24" s="4" t="s">
        <v>91</v>
      </c>
      <c r="E24" s="4" t="s">
        <v>93</v>
      </c>
    </row>
    <row r="25" spans="1:5" x14ac:dyDescent="0.25">
      <c r="A25" s="5" t="s">
        <v>55</v>
      </c>
      <c r="B25" s="4" t="s">
        <v>16</v>
      </c>
      <c r="D25" s="4" t="s">
        <v>91</v>
      </c>
      <c r="E25" s="4" t="s">
        <v>94</v>
      </c>
    </row>
    <row r="26" spans="1:5" x14ac:dyDescent="0.25">
      <c r="A26" s="5" t="s">
        <v>32</v>
      </c>
      <c r="B26" s="4" t="s">
        <v>43</v>
      </c>
      <c r="D26" s="4" t="s">
        <v>91</v>
      </c>
      <c r="E26" s="4" t="s">
        <v>95</v>
      </c>
    </row>
    <row r="27" spans="1:5" x14ac:dyDescent="0.25">
      <c r="A27" s="5" t="s">
        <v>58</v>
      </c>
      <c r="B27" s="4" t="s">
        <v>13</v>
      </c>
      <c r="D27" s="4" t="s">
        <v>91</v>
      </c>
      <c r="E27" s="4" t="s">
        <v>96</v>
      </c>
    </row>
    <row r="28" spans="1:5" x14ac:dyDescent="0.25">
      <c r="A28" s="5" t="s">
        <v>60</v>
      </c>
      <c r="B28" s="4" t="s">
        <v>36</v>
      </c>
      <c r="D28" s="4" t="s">
        <v>91</v>
      </c>
      <c r="E28" s="4" t="s">
        <v>97</v>
      </c>
    </row>
    <row r="29" spans="1:5" x14ac:dyDescent="0.25">
      <c r="A29" s="5" t="s">
        <v>55</v>
      </c>
      <c r="B29" s="4" t="s">
        <v>21</v>
      </c>
      <c r="D29" s="4" t="s">
        <v>91</v>
      </c>
      <c r="E29" s="4" t="s">
        <v>98</v>
      </c>
    </row>
    <row r="30" spans="1:5" x14ac:dyDescent="0.25">
      <c r="A30" s="5" t="s">
        <v>60</v>
      </c>
      <c r="B30" s="4" t="s">
        <v>39</v>
      </c>
      <c r="D30" s="4" t="s">
        <v>91</v>
      </c>
      <c r="E30" s="4" t="s">
        <v>99</v>
      </c>
    </row>
    <row r="31" spans="1:5" x14ac:dyDescent="0.25">
      <c r="A31" s="5" t="s">
        <v>60</v>
      </c>
      <c r="B31" s="4" t="s">
        <v>42</v>
      </c>
      <c r="D31" s="4" t="s">
        <v>91</v>
      </c>
      <c r="E31" s="4" t="s">
        <v>101</v>
      </c>
    </row>
    <row r="32" spans="1:5" x14ac:dyDescent="0.25">
      <c r="A32" s="5" t="s">
        <v>55</v>
      </c>
      <c r="B32" s="4" t="s">
        <v>27</v>
      </c>
      <c r="D32" s="4" t="s">
        <v>91</v>
      </c>
      <c r="E32" s="4" t="s">
        <v>100</v>
      </c>
    </row>
    <row r="33" spans="1:5" x14ac:dyDescent="0.25">
      <c r="A33" s="5" t="s">
        <v>59</v>
      </c>
      <c r="B33" s="4" t="s">
        <v>44</v>
      </c>
      <c r="D33" s="4" t="s">
        <v>91</v>
      </c>
      <c r="E33" s="4" t="s">
        <v>102</v>
      </c>
    </row>
    <row r="34" spans="1:5" x14ac:dyDescent="0.25">
      <c r="A34" s="5" t="s">
        <v>58</v>
      </c>
      <c r="B34" s="4" t="s">
        <v>17</v>
      </c>
      <c r="D34" s="4" t="s">
        <v>91</v>
      </c>
      <c r="E34" s="4" t="s">
        <v>103</v>
      </c>
    </row>
    <row r="35" spans="1:5" x14ac:dyDescent="0.25">
      <c r="A35" s="5" t="s">
        <v>60</v>
      </c>
      <c r="B35" s="4" t="s">
        <v>45</v>
      </c>
      <c r="D35" s="4" t="s">
        <v>91</v>
      </c>
      <c r="E35" s="4" t="s">
        <v>104</v>
      </c>
    </row>
    <row r="36" spans="1:5" x14ac:dyDescent="0.25">
      <c r="A36" s="5" t="s">
        <v>60</v>
      </c>
      <c r="B36" s="4" t="s">
        <v>46</v>
      </c>
      <c r="D36" s="4" t="s">
        <v>91</v>
      </c>
      <c r="E36" s="4" t="s">
        <v>105</v>
      </c>
    </row>
    <row r="37" spans="1:5" x14ac:dyDescent="0.25">
      <c r="A37" s="5" t="s">
        <v>60</v>
      </c>
      <c r="B37" s="4" t="s">
        <v>48</v>
      </c>
      <c r="D37" s="4" t="s">
        <v>91</v>
      </c>
      <c r="E37" s="4" t="s">
        <v>106</v>
      </c>
    </row>
    <row r="38" spans="1:5" x14ac:dyDescent="0.25">
      <c r="A38" s="5" t="s">
        <v>60</v>
      </c>
      <c r="B38" s="4" t="s">
        <v>49</v>
      </c>
      <c r="D38" s="4" t="s">
        <v>91</v>
      </c>
      <c r="E38" s="4" t="s">
        <v>107</v>
      </c>
    </row>
    <row r="39" spans="1:5" x14ac:dyDescent="0.25">
      <c r="A39" s="5" t="s">
        <v>60</v>
      </c>
      <c r="B39" s="4" t="s">
        <v>50</v>
      </c>
      <c r="D39" s="4" t="s">
        <v>91</v>
      </c>
      <c r="E39" s="4" t="s">
        <v>108</v>
      </c>
    </row>
    <row r="40" spans="1:5" x14ac:dyDescent="0.25">
      <c r="A40" s="5" t="s">
        <v>60</v>
      </c>
      <c r="B40" s="4" t="s">
        <v>51</v>
      </c>
      <c r="D40" s="4" t="s">
        <v>91</v>
      </c>
      <c r="E40" s="4" t="s">
        <v>109</v>
      </c>
    </row>
    <row r="41" spans="1:5" x14ac:dyDescent="0.25">
      <c r="A41" s="5" t="s">
        <v>56</v>
      </c>
      <c r="B41" s="4" t="s">
        <v>22</v>
      </c>
      <c r="D41" s="4" t="s">
        <v>110</v>
      </c>
      <c r="E41" s="4" t="s">
        <v>111</v>
      </c>
    </row>
    <row r="42" spans="1:5" x14ac:dyDescent="0.25">
      <c r="A42" s="5" t="s">
        <v>60</v>
      </c>
      <c r="B42" s="4" t="s">
        <v>52</v>
      </c>
      <c r="D42" s="4" t="s">
        <v>110</v>
      </c>
      <c r="E42" s="4" t="s">
        <v>112</v>
      </c>
    </row>
    <row r="43" spans="1:5" x14ac:dyDescent="0.25">
      <c r="A43" s="5" t="s">
        <v>58</v>
      </c>
      <c r="B43" s="4" t="s">
        <v>23</v>
      </c>
      <c r="D43" s="4" t="s">
        <v>113</v>
      </c>
      <c r="E43" s="4" t="s">
        <v>114</v>
      </c>
    </row>
    <row r="44" spans="1:5" x14ac:dyDescent="0.25">
      <c r="A44" s="5" t="s">
        <v>32</v>
      </c>
      <c r="B44" s="4" t="s">
        <v>47</v>
      </c>
      <c r="D44" s="4" t="s">
        <v>113</v>
      </c>
      <c r="E44" s="4" t="s">
        <v>115</v>
      </c>
    </row>
    <row r="45" spans="1:5" x14ac:dyDescent="0.25">
      <c r="A45" s="5" t="s">
        <v>61</v>
      </c>
      <c r="B45" s="4" t="s">
        <v>34</v>
      </c>
      <c r="D45" s="4" t="s">
        <v>113</v>
      </c>
      <c r="E45" s="4" t="s">
        <v>116</v>
      </c>
    </row>
    <row r="46" spans="1:5" x14ac:dyDescent="0.25">
      <c r="A46" s="5" t="s">
        <v>55</v>
      </c>
      <c r="B46" s="4" t="s">
        <v>41</v>
      </c>
      <c r="D46" s="4" t="s">
        <v>113</v>
      </c>
      <c r="E46" s="4" t="s">
        <v>117</v>
      </c>
    </row>
    <row r="47" spans="1:5" x14ac:dyDescent="0.25">
      <c r="A47" s="5" t="s">
        <v>60</v>
      </c>
      <c r="B47" s="4" t="s">
        <v>53</v>
      </c>
      <c r="D47" s="4" t="s">
        <v>118</v>
      </c>
      <c r="E47" s="4" t="s">
        <v>119</v>
      </c>
    </row>
    <row r="48" spans="1:5" x14ac:dyDescent="0.25">
      <c r="A48" s="5" t="s">
        <v>58</v>
      </c>
      <c r="B48" s="4" t="s">
        <v>29</v>
      </c>
    </row>
    <row r="49" spans="1:2" x14ac:dyDescent="0.25">
      <c r="A49" s="5" t="s">
        <v>60</v>
      </c>
      <c r="B49" s="4" t="s">
        <v>54</v>
      </c>
    </row>
    <row r="50" spans="1:2" x14ac:dyDescent="0.25">
      <c r="A50" s="5" t="s">
        <v>56</v>
      </c>
      <c r="B50" s="4" t="s">
        <v>28</v>
      </c>
    </row>
    <row r="51" spans="1:2" x14ac:dyDescent="0.25">
      <c r="A51" s="5" t="s">
        <v>61</v>
      </c>
      <c r="B51" s="4" t="s">
        <v>37</v>
      </c>
    </row>
    <row r="52" spans="1:2" x14ac:dyDescent="0.25">
      <c r="A52" s="5" t="s">
        <v>61</v>
      </c>
      <c r="B52" s="4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89"/>
  <sheetViews>
    <sheetView showGridLines="0" zoomScaleNormal="100" zoomScaleSheetLayoutView="99" workbookViewId="0">
      <selection activeCell="T6" sqref="T6:W7"/>
    </sheetView>
  </sheetViews>
  <sheetFormatPr defaultRowHeight="15" x14ac:dyDescent="0.25"/>
  <cols>
    <col min="1" max="1" width="1.28515625" customWidth="1"/>
    <col min="2" max="2" width="11.28515625" customWidth="1"/>
    <col min="3" max="3" width="21.140625" customWidth="1"/>
    <col min="4" max="6" width="13.42578125" customWidth="1"/>
    <col min="7" max="8" width="14.5703125" customWidth="1"/>
    <col min="9" max="9" width="12.5703125" customWidth="1"/>
    <col min="10" max="11" width="13.42578125" customWidth="1"/>
    <col min="12" max="13" width="15" customWidth="1"/>
    <col min="14" max="14" width="13.42578125" customWidth="1"/>
    <col min="15" max="15" width="9.7109375" customWidth="1"/>
    <col min="16" max="16" width="9.5703125" customWidth="1"/>
    <col min="17" max="17" width="5.5703125" customWidth="1"/>
    <col min="18" max="18" width="5.42578125" customWidth="1"/>
    <col min="19" max="25" width="8.85546875" style="44"/>
  </cols>
  <sheetData>
    <row r="1" spans="2:26" ht="15.75" thickBot="1" x14ac:dyDescent="0.3"/>
    <row r="2" spans="2:26" ht="15.6" customHeight="1" thickTop="1" x14ac:dyDescent="0.25">
      <c r="B2" s="271" t="s">
        <v>209</v>
      </c>
      <c r="C2" s="277"/>
      <c r="D2" s="277"/>
      <c r="E2" s="277"/>
      <c r="F2" s="271"/>
      <c r="G2" s="272"/>
      <c r="H2" s="272"/>
      <c r="I2" s="272"/>
      <c r="J2" s="272"/>
      <c r="K2" s="272"/>
      <c r="L2" s="272"/>
      <c r="M2" s="272"/>
      <c r="N2" s="272"/>
      <c r="O2" s="272"/>
      <c r="P2" s="273"/>
      <c r="Q2" s="132"/>
      <c r="V2" s="45"/>
      <c r="W2" s="45"/>
      <c r="X2" s="45"/>
    </row>
    <row r="3" spans="2:26" ht="73.900000000000006" customHeight="1" thickBot="1" x14ac:dyDescent="0.3">
      <c r="B3" s="278"/>
      <c r="C3" s="279"/>
      <c r="D3" s="279"/>
      <c r="E3" s="279"/>
      <c r="F3" s="274"/>
      <c r="G3" s="275"/>
      <c r="H3" s="275"/>
      <c r="I3" s="275"/>
      <c r="J3" s="275"/>
      <c r="K3" s="275"/>
      <c r="L3" s="275"/>
      <c r="M3" s="275"/>
      <c r="N3" s="275"/>
      <c r="O3" s="275"/>
      <c r="P3" s="276"/>
      <c r="Q3" s="132"/>
      <c r="V3" s="46"/>
      <c r="W3" s="46"/>
      <c r="X3" s="46"/>
    </row>
    <row r="4" spans="2:26" ht="15.75" thickTop="1" x14ac:dyDescent="0.25">
      <c r="B4" s="47"/>
      <c r="S4"/>
      <c r="W4" s="46"/>
      <c r="X4" s="46"/>
      <c r="Y4" s="46"/>
      <c r="Z4" s="44"/>
    </row>
    <row r="5" spans="2:26" ht="36" customHeight="1" x14ac:dyDescent="0.25">
      <c r="B5" s="268" t="s">
        <v>210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70"/>
      <c r="Q5" s="131"/>
      <c r="S5"/>
      <c r="W5" s="46"/>
      <c r="X5" s="46"/>
      <c r="Y5" s="46"/>
      <c r="Z5" s="44"/>
    </row>
    <row r="6" spans="2:26" x14ac:dyDescent="0.25">
      <c r="S6"/>
      <c r="T6" s="280"/>
      <c r="U6" s="281"/>
      <c r="V6" s="281"/>
      <c r="W6" s="281"/>
      <c r="X6" s="46"/>
      <c r="Y6" s="46"/>
      <c r="Z6" s="44"/>
    </row>
    <row r="7" spans="2:26" x14ac:dyDescent="0.25">
      <c r="S7"/>
      <c r="T7" s="281"/>
      <c r="U7" s="281"/>
      <c r="V7" s="281"/>
      <c r="W7" s="281"/>
      <c r="X7" s="46"/>
      <c r="Y7" s="46"/>
      <c r="Z7" s="44"/>
    </row>
    <row r="8" spans="2:26" ht="27.75" customHeight="1" x14ac:dyDescent="0.25">
      <c r="B8" s="253" t="s">
        <v>211</v>
      </c>
      <c r="C8" s="253"/>
      <c r="D8" s="263"/>
      <c r="E8" s="264"/>
      <c r="F8" s="264"/>
      <c r="G8" s="264"/>
      <c r="H8" s="264"/>
      <c r="I8" s="264"/>
      <c r="J8" s="264"/>
      <c r="K8" s="264"/>
      <c r="L8" s="264"/>
      <c r="M8" s="265"/>
      <c r="N8" s="48" t="s">
        <v>199</v>
      </c>
      <c r="O8" s="256"/>
      <c r="P8" s="257"/>
      <c r="R8" s="49"/>
      <c r="S8" s="49"/>
      <c r="W8" s="46"/>
      <c r="X8" s="46"/>
      <c r="Y8" s="46"/>
      <c r="Z8" s="44"/>
    </row>
    <row r="9" spans="2:26" x14ac:dyDescent="0.25">
      <c r="S9"/>
      <c r="W9" s="46"/>
      <c r="X9" s="46"/>
      <c r="Y9" s="46"/>
      <c r="Z9" s="44"/>
    </row>
    <row r="10" spans="2:26" ht="20.45" customHeight="1" x14ac:dyDescent="0.25">
      <c r="B10" s="253"/>
      <c r="C10" s="253"/>
      <c r="D10" s="260"/>
      <c r="E10" s="260"/>
      <c r="G10" s="253" t="s">
        <v>212</v>
      </c>
      <c r="H10" s="253"/>
      <c r="I10" s="261"/>
      <c r="J10" s="262"/>
      <c r="L10" s="113"/>
      <c r="M10" s="266" t="s">
        <v>213</v>
      </c>
      <c r="N10" s="267"/>
      <c r="O10" s="254"/>
      <c r="P10" s="255"/>
      <c r="S10"/>
      <c r="T10" s="51"/>
      <c r="W10" s="52"/>
      <c r="X10" s="52"/>
      <c r="Y10" s="52"/>
      <c r="Z10" s="44"/>
    </row>
    <row r="11" spans="2:26" ht="20.45" customHeight="1" x14ac:dyDescent="0.25">
      <c r="B11" s="53"/>
      <c r="C11" s="53"/>
      <c r="D11" s="53"/>
      <c r="E11" s="53"/>
      <c r="F11" s="53"/>
      <c r="G11" s="47"/>
      <c r="H11" s="53"/>
      <c r="I11" s="53"/>
      <c r="J11" s="53"/>
      <c r="K11" s="53"/>
      <c r="L11" s="53"/>
      <c r="M11" s="50"/>
      <c r="S11"/>
      <c r="W11" s="52"/>
      <c r="X11" s="52"/>
      <c r="Y11" s="52"/>
      <c r="Z11" s="44"/>
    </row>
    <row r="12" spans="2:26" s="57" customFormat="1" x14ac:dyDescent="0.25">
      <c r="B12" s="54"/>
      <c r="C12" s="54"/>
      <c r="D12" s="55" t="s">
        <v>214</v>
      </c>
      <c r="E12" s="55" t="s">
        <v>215</v>
      </c>
      <c r="F12" s="54"/>
      <c r="G12" s="54"/>
      <c r="H12" s="54"/>
      <c r="I12" s="54"/>
      <c r="J12" s="56" t="s">
        <v>216</v>
      </c>
      <c r="K12" s="56" t="s">
        <v>217</v>
      </c>
      <c r="L12" s="54"/>
      <c r="M12" s="54"/>
      <c r="N12" s="54"/>
      <c r="O12" s="54"/>
      <c r="P12" s="54"/>
      <c r="Q12" s="54"/>
      <c r="R12"/>
      <c r="T12" s="51"/>
      <c r="U12" s="51"/>
      <c r="V12" s="51"/>
      <c r="W12" s="58"/>
      <c r="X12" s="58"/>
      <c r="Y12" s="58"/>
      <c r="Z12" s="51"/>
    </row>
    <row r="13" spans="2:26" s="57" customFormat="1" ht="37.5" customHeight="1" x14ac:dyDescent="0.25">
      <c r="B13" s="258" t="s">
        <v>218</v>
      </c>
      <c r="C13" s="258"/>
      <c r="D13" s="123"/>
      <c r="E13" s="123"/>
      <c r="F13" s="54"/>
      <c r="G13" s="54"/>
      <c r="H13" s="258" t="s">
        <v>219</v>
      </c>
      <c r="I13" s="258"/>
      <c r="J13" s="124"/>
      <c r="K13" s="124"/>
      <c r="L13" s="54"/>
      <c r="M13" s="54"/>
      <c r="N13" s="54"/>
      <c r="O13" s="54"/>
      <c r="P13" s="54"/>
      <c r="Q13" s="54"/>
      <c r="R13"/>
      <c r="T13" s="51"/>
      <c r="U13" s="51"/>
      <c r="V13" s="51"/>
      <c r="W13" s="51"/>
      <c r="X13" s="51"/>
      <c r="Y13" s="51"/>
      <c r="Z13" s="51"/>
    </row>
    <row r="14" spans="2:26" s="57" customFormat="1" ht="15" customHeight="1" x14ac:dyDescent="0.25">
      <c r="B14" s="54"/>
      <c r="C14" s="54"/>
      <c r="D14" s="54"/>
      <c r="E14" s="54"/>
      <c r="F14" s="54"/>
      <c r="G14" s="54"/>
      <c r="H14" s="54"/>
      <c r="I14" s="54"/>
      <c r="J14" s="259" t="s">
        <v>220</v>
      </c>
      <c r="K14" s="259"/>
      <c r="L14" s="259"/>
      <c r="M14" s="259"/>
      <c r="N14" s="259"/>
      <c r="O14" s="259"/>
      <c r="P14" s="259"/>
      <c r="Q14" s="259"/>
      <c r="R14"/>
      <c r="T14" s="51"/>
      <c r="U14" s="51"/>
      <c r="V14" s="51"/>
      <c r="W14" s="51"/>
      <c r="X14" s="51"/>
      <c r="Y14" s="51"/>
      <c r="Z14" s="51"/>
    </row>
    <row r="15" spans="2:26" s="57" customFormat="1" x14ac:dyDescent="0.25">
      <c r="B15" s="54"/>
      <c r="C15" s="54"/>
      <c r="D15" s="54"/>
      <c r="E15" s="54"/>
      <c r="F15" s="54"/>
      <c r="G15" s="54"/>
      <c r="H15" s="54"/>
      <c r="I15" s="54"/>
      <c r="J15" s="259"/>
      <c r="K15" s="259"/>
      <c r="L15" s="259"/>
      <c r="M15" s="259"/>
      <c r="N15" s="259"/>
      <c r="O15" s="259"/>
      <c r="P15" s="259"/>
      <c r="Q15" s="259"/>
      <c r="R15"/>
      <c r="T15" s="51"/>
      <c r="U15" s="51"/>
      <c r="V15" s="51"/>
      <c r="W15" s="51"/>
      <c r="X15" s="51"/>
      <c r="Y15" s="51"/>
      <c r="Z15" s="51"/>
    </row>
    <row r="16" spans="2:26" ht="34.5" customHeight="1" x14ac:dyDescent="0.25">
      <c r="B16" s="53"/>
      <c r="C16" s="252" t="s">
        <v>221</v>
      </c>
      <c r="D16" s="252"/>
      <c r="E16" s="253" t="s">
        <v>222</v>
      </c>
      <c r="F16" s="253"/>
      <c r="G16" s="253"/>
      <c r="H16" s="253"/>
      <c r="I16" s="253"/>
      <c r="J16" s="253"/>
      <c r="K16" s="253"/>
      <c r="L16" s="253"/>
      <c r="M16" s="253"/>
      <c r="N16" s="253" t="s">
        <v>223</v>
      </c>
      <c r="O16" s="253"/>
      <c r="P16" s="253"/>
      <c r="Q16" s="59"/>
      <c r="S16"/>
      <c r="Z16" s="44"/>
    </row>
    <row r="17" spans="2:26" ht="34.5" customHeight="1" x14ac:dyDescent="0.25">
      <c r="B17" s="53"/>
      <c r="C17" s="238"/>
      <c r="D17" s="239"/>
      <c r="E17" s="240"/>
      <c r="F17" s="241"/>
      <c r="G17" s="241"/>
      <c r="H17" s="241"/>
      <c r="I17" s="241"/>
      <c r="J17" s="241"/>
      <c r="K17" s="241"/>
      <c r="L17" s="241"/>
      <c r="M17" s="242"/>
      <c r="N17" s="243"/>
      <c r="O17" s="243"/>
      <c r="P17" s="244"/>
      <c r="Q17" s="59"/>
      <c r="S17"/>
      <c r="Z17" s="44"/>
    </row>
    <row r="18" spans="2:26" ht="34.5" customHeight="1" x14ac:dyDescent="0.25">
      <c r="B18" s="53"/>
      <c r="C18" s="238"/>
      <c r="D18" s="239"/>
      <c r="E18" s="240"/>
      <c r="F18" s="241"/>
      <c r="G18" s="241"/>
      <c r="H18" s="241"/>
      <c r="I18" s="241"/>
      <c r="J18" s="241"/>
      <c r="K18" s="241"/>
      <c r="L18" s="241"/>
      <c r="M18" s="242"/>
      <c r="N18" s="243"/>
      <c r="O18" s="243"/>
      <c r="P18" s="244"/>
      <c r="Q18" s="59"/>
      <c r="S18"/>
      <c r="Z18" s="44"/>
    </row>
    <row r="19" spans="2:26" ht="34.5" customHeight="1" x14ac:dyDescent="0.25">
      <c r="B19" s="53"/>
      <c r="C19" s="245"/>
      <c r="D19" s="246"/>
      <c r="E19" s="247"/>
      <c r="F19" s="248"/>
      <c r="G19" s="248"/>
      <c r="H19" s="248"/>
      <c r="I19" s="248"/>
      <c r="J19" s="248"/>
      <c r="K19" s="248"/>
      <c r="L19" s="248"/>
      <c r="M19" s="249"/>
      <c r="N19" s="250"/>
      <c r="O19" s="250"/>
      <c r="P19" s="251"/>
      <c r="Q19" s="59"/>
      <c r="S19"/>
      <c r="Z19" s="44"/>
    </row>
    <row r="20" spans="2:26" ht="34.5" customHeight="1" x14ac:dyDescent="0.25">
      <c r="B20" s="53"/>
      <c r="C20" s="53"/>
      <c r="D20" s="53"/>
      <c r="E20" s="60"/>
      <c r="F20" s="60"/>
      <c r="G20" s="61"/>
      <c r="H20" s="53"/>
      <c r="I20" s="60"/>
      <c r="J20" s="60"/>
      <c r="K20" s="59"/>
      <c r="L20" s="59"/>
      <c r="N20" s="62"/>
      <c r="O20" s="59"/>
      <c r="P20" s="59"/>
    </row>
    <row r="21" spans="2:26" ht="34.5" customHeight="1" x14ac:dyDescent="0.25">
      <c r="B21" s="189" t="s">
        <v>224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235"/>
    </row>
    <row r="22" spans="2:26" ht="60.75" customHeight="1" x14ac:dyDescent="0.25">
      <c r="B22" s="236" t="s">
        <v>225</v>
      </c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</row>
    <row r="23" spans="2:26" ht="34.5" customHeight="1" x14ac:dyDescent="0.25">
      <c r="B23" s="221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</row>
    <row r="24" spans="2:26" ht="30.75" customHeight="1" x14ac:dyDescent="0.25">
      <c r="B24" s="222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</row>
    <row r="25" spans="2:26" x14ac:dyDescent="0.25"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</row>
    <row r="26" spans="2:26" ht="57" customHeight="1" x14ac:dyDescent="0.25"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</row>
    <row r="27" spans="2:26" x14ac:dyDescent="0.25"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</row>
    <row r="28" spans="2:26" x14ac:dyDescent="0.25"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</row>
    <row r="29" spans="2:26" x14ac:dyDescent="0.25"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</row>
    <row r="30" spans="2:26" x14ac:dyDescent="0.25"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</row>
    <row r="31" spans="2:26" x14ac:dyDescent="0.25"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</row>
    <row r="32" spans="2:26" x14ac:dyDescent="0.25"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</row>
    <row r="33" spans="2:16" x14ac:dyDescent="0.25"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</row>
    <row r="34" spans="2:16" x14ac:dyDescent="0.25"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</row>
    <row r="35" spans="2:16" x14ac:dyDescent="0.25"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</row>
    <row r="36" spans="2:16" x14ac:dyDescent="0.25"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</row>
    <row r="37" spans="2:16" x14ac:dyDescent="0.25"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  <row r="38" spans="2:16" x14ac:dyDescent="0.25"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</row>
    <row r="39" spans="2:16" x14ac:dyDescent="0.25"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</row>
    <row r="40" spans="2:16" x14ac:dyDescent="0.25"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</row>
    <row r="41" spans="2:16" x14ac:dyDescent="0.25"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</row>
    <row r="42" spans="2:16" x14ac:dyDescent="0.25"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</row>
    <row r="43" spans="2:16" x14ac:dyDescent="0.25"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</row>
    <row r="44" spans="2:16" x14ac:dyDescent="0.25"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</row>
    <row r="45" spans="2:16" x14ac:dyDescent="0.25"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</row>
    <row r="46" spans="2:16" x14ac:dyDescent="0.25"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</row>
    <row r="47" spans="2:16" x14ac:dyDescent="0.25"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</row>
    <row r="48" spans="2:16" x14ac:dyDescent="0.25"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</row>
    <row r="49" spans="2:25" x14ac:dyDescent="0.25"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</row>
    <row r="50" spans="2:25" x14ac:dyDescent="0.25"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</row>
    <row r="51" spans="2:25" x14ac:dyDescent="0.25">
      <c r="B51" s="222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</row>
    <row r="52" spans="2:25" x14ac:dyDescent="0.25"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</row>
    <row r="53" spans="2:25" x14ac:dyDescent="0.25">
      <c r="B53" s="222"/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</row>
    <row r="54" spans="2:25" x14ac:dyDescent="0.25"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</row>
    <row r="55" spans="2:25" x14ac:dyDescent="0.2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63"/>
      <c r="P55" s="63"/>
    </row>
    <row r="56" spans="2:25" x14ac:dyDescent="0.25">
      <c r="B56" s="64" t="s">
        <v>226</v>
      </c>
      <c r="C56" s="65"/>
      <c r="D56" s="66"/>
      <c r="E56" s="66"/>
      <c r="F56" s="66"/>
      <c r="G56" s="66"/>
      <c r="H56" s="66"/>
      <c r="I56" s="66"/>
      <c r="J56" s="66"/>
      <c r="K56" s="67"/>
      <c r="L56" s="66"/>
      <c r="M56" s="66"/>
      <c r="N56" s="66"/>
      <c r="O56" s="67"/>
      <c r="P56" s="67"/>
      <c r="Q56" s="67"/>
      <c r="R56" s="57"/>
    </row>
    <row r="57" spans="2:25" x14ac:dyDescent="0.25">
      <c r="B57" s="64"/>
      <c r="C57" s="65"/>
      <c r="D57" s="66"/>
      <c r="E57" s="66"/>
      <c r="F57" s="66"/>
      <c r="G57" s="66"/>
      <c r="H57" s="66"/>
      <c r="I57" s="66"/>
      <c r="J57" s="66"/>
      <c r="K57" s="67"/>
      <c r="L57" s="66"/>
      <c r="M57" s="66"/>
      <c r="N57" s="66"/>
      <c r="O57" s="67"/>
      <c r="P57" s="67"/>
      <c r="Q57" s="67"/>
      <c r="R57" s="47"/>
    </row>
    <row r="58" spans="2:25" ht="13.15" customHeight="1" x14ac:dyDescent="0.25">
      <c r="B58" s="220" t="s">
        <v>227</v>
      </c>
      <c r="C58" s="233"/>
      <c r="D58" s="233"/>
      <c r="E58" s="233"/>
      <c r="F58" s="233" t="s">
        <v>228</v>
      </c>
      <c r="G58" s="233"/>
      <c r="H58" s="233"/>
      <c r="I58" s="233"/>
      <c r="J58" s="234" t="s">
        <v>229</v>
      </c>
      <c r="K58" s="220"/>
      <c r="L58" s="234" t="s">
        <v>230</v>
      </c>
      <c r="M58" s="219"/>
      <c r="N58" s="220"/>
      <c r="O58" s="218" t="s">
        <v>231</v>
      </c>
      <c r="P58" s="237"/>
      <c r="Q58" s="46"/>
      <c r="R58" s="69"/>
    </row>
    <row r="59" spans="2:25" x14ac:dyDescent="0.25">
      <c r="B59" s="228"/>
      <c r="C59" s="228"/>
      <c r="D59" s="228"/>
      <c r="E59" s="229"/>
      <c r="F59" s="230"/>
      <c r="G59" s="228"/>
      <c r="H59" s="228"/>
      <c r="I59" s="229"/>
      <c r="J59" s="230"/>
      <c r="K59" s="229"/>
      <c r="L59" s="230"/>
      <c r="M59" s="229"/>
      <c r="N59" s="71"/>
      <c r="O59" s="72"/>
      <c r="P59" s="73"/>
      <c r="Q59" s="52"/>
      <c r="R59" s="44"/>
    </row>
    <row r="60" spans="2:25" s="47" customFormat="1" x14ac:dyDescent="0.25">
      <c r="B60" s="228"/>
      <c r="C60" s="228"/>
      <c r="D60" s="228"/>
      <c r="E60" s="229"/>
      <c r="F60" s="230"/>
      <c r="G60" s="228"/>
      <c r="H60" s="228"/>
      <c r="I60" s="229"/>
      <c r="J60" s="230"/>
      <c r="K60" s="229"/>
      <c r="L60" s="230"/>
      <c r="M60" s="229"/>
      <c r="N60" s="71"/>
      <c r="O60" s="72"/>
      <c r="P60" s="73"/>
      <c r="Q60" s="52"/>
      <c r="R60" s="44"/>
      <c r="S60" s="68"/>
      <c r="T60" s="68"/>
      <c r="U60" s="68"/>
      <c r="V60" s="68"/>
      <c r="W60" s="68"/>
      <c r="X60" s="68"/>
      <c r="Y60" s="68"/>
    </row>
    <row r="61" spans="2:25" s="47" customFormat="1" x14ac:dyDescent="0.25">
      <c r="B61" s="228"/>
      <c r="C61" s="228"/>
      <c r="D61" s="228"/>
      <c r="E61" s="229"/>
      <c r="F61" s="230"/>
      <c r="G61" s="228"/>
      <c r="H61" s="228"/>
      <c r="I61" s="229"/>
      <c r="J61" s="230"/>
      <c r="K61" s="229"/>
      <c r="L61" s="230"/>
      <c r="M61" s="229"/>
      <c r="N61" s="71"/>
      <c r="O61" s="72"/>
      <c r="P61" s="73"/>
      <c r="Q61" s="52"/>
      <c r="R61" s="44"/>
      <c r="S61" s="68"/>
      <c r="T61" s="68"/>
      <c r="U61" s="68"/>
      <c r="V61" s="68"/>
      <c r="W61" s="68"/>
      <c r="X61" s="68"/>
      <c r="Y61" s="68"/>
    </row>
    <row r="62" spans="2:25" s="70" customFormat="1" ht="35.25" customHeight="1" x14ac:dyDescent="0.2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74"/>
      <c r="P62" s="15"/>
      <c r="Q62" s="15"/>
      <c r="R62"/>
      <c r="S62" s="69"/>
      <c r="T62" s="69"/>
      <c r="U62" s="69"/>
    </row>
    <row r="63" spans="2:25" ht="21.75" customHeight="1" x14ac:dyDescent="0.25">
      <c r="B63" s="231" t="s">
        <v>232</v>
      </c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V63"/>
      <c r="W63"/>
      <c r="X63"/>
      <c r="Y63"/>
    </row>
    <row r="64" spans="2:25" ht="21.75" customHeight="1" x14ac:dyDescent="0.25"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V64"/>
      <c r="W64"/>
      <c r="X64"/>
      <c r="Y64"/>
    </row>
    <row r="65" spans="2:25" ht="69" customHeight="1" x14ac:dyDescent="0.25">
      <c r="B65" s="217" t="s">
        <v>233</v>
      </c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V65"/>
      <c r="W65"/>
      <c r="X65"/>
      <c r="Y65"/>
    </row>
    <row r="66" spans="2:25" x14ac:dyDescent="0.25">
      <c r="B66" s="221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</row>
    <row r="67" spans="2:25" ht="30.75" customHeight="1" x14ac:dyDescent="0.25"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</row>
    <row r="68" spans="2:25" ht="11.25" customHeight="1" x14ac:dyDescent="0.25"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</row>
    <row r="69" spans="2:25" ht="60" customHeight="1" x14ac:dyDescent="0.25"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</row>
    <row r="70" spans="2:25" x14ac:dyDescent="0.25">
      <c r="B70" s="222"/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</row>
    <row r="71" spans="2:25" x14ac:dyDescent="0.25"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</row>
    <row r="72" spans="2:25" x14ac:dyDescent="0.25"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</row>
    <row r="73" spans="2:25" x14ac:dyDescent="0.25">
      <c r="B73" s="222"/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</row>
    <row r="74" spans="2:25" x14ac:dyDescent="0.25">
      <c r="B74" s="222"/>
      <c r="C74" s="222"/>
      <c r="D74" s="222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</row>
    <row r="75" spans="2:25" x14ac:dyDescent="0.25">
      <c r="B75" s="222"/>
      <c r="C75" s="222"/>
      <c r="D75" s="222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</row>
    <row r="76" spans="2:25" x14ac:dyDescent="0.25"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</row>
    <row r="77" spans="2:25" x14ac:dyDescent="0.25">
      <c r="B77" s="222"/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</row>
    <row r="78" spans="2:25" x14ac:dyDescent="0.25">
      <c r="B78" s="222"/>
      <c r="C78" s="222"/>
      <c r="D78" s="222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</row>
    <row r="79" spans="2:25" x14ac:dyDescent="0.25">
      <c r="B79" s="222"/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</row>
    <row r="80" spans="2:25" x14ac:dyDescent="0.25">
      <c r="B80" s="222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</row>
    <row r="81" spans="2:16" x14ac:dyDescent="0.25">
      <c r="B81" s="222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</row>
    <row r="82" spans="2:16" x14ac:dyDescent="0.25">
      <c r="B82" s="222"/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</row>
    <row r="83" spans="2:16" x14ac:dyDescent="0.25"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</row>
    <row r="84" spans="2:16" x14ac:dyDescent="0.25">
      <c r="B84" s="222"/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</row>
    <row r="85" spans="2:16" x14ac:dyDescent="0.25">
      <c r="B85" s="222"/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</row>
    <row r="86" spans="2:16" x14ac:dyDescent="0.25">
      <c r="B86" s="222"/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</row>
    <row r="87" spans="2:16" x14ac:dyDescent="0.25"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</row>
    <row r="88" spans="2:16" x14ac:dyDescent="0.25"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</row>
    <row r="89" spans="2:16" x14ac:dyDescent="0.25">
      <c r="B89" s="222"/>
      <c r="C89" s="222"/>
      <c r="D89" s="222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</row>
    <row r="90" spans="2:16" x14ac:dyDescent="0.25">
      <c r="B90" s="222"/>
      <c r="C90" s="222"/>
      <c r="D90" s="222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</row>
    <row r="91" spans="2:16" x14ac:dyDescent="0.25">
      <c r="B91" s="222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</row>
    <row r="92" spans="2:16" x14ac:dyDescent="0.25">
      <c r="B92" s="222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</row>
    <row r="93" spans="2:16" x14ac:dyDescent="0.25">
      <c r="B93" s="222"/>
      <c r="C93" s="222"/>
      <c r="D93" s="222"/>
      <c r="E93" s="222"/>
      <c r="F93" s="222"/>
      <c r="G93" s="222"/>
      <c r="H93" s="222"/>
      <c r="I93" s="222"/>
      <c r="J93" s="222"/>
      <c r="K93" s="222"/>
      <c r="L93" s="222"/>
      <c r="M93" s="222"/>
      <c r="N93" s="222"/>
      <c r="O93" s="222"/>
      <c r="P93" s="222"/>
    </row>
    <row r="94" spans="2:16" x14ac:dyDescent="0.25">
      <c r="B94" s="222"/>
      <c r="C94" s="222"/>
      <c r="D94" s="222"/>
      <c r="E94" s="222"/>
      <c r="F94" s="222"/>
      <c r="G94" s="222"/>
      <c r="H94" s="222"/>
      <c r="I94" s="222"/>
      <c r="J94" s="222"/>
      <c r="K94" s="222"/>
      <c r="L94" s="222"/>
      <c r="M94" s="222"/>
      <c r="N94" s="222"/>
      <c r="O94" s="222"/>
      <c r="P94" s="222"/>
    </row>
    <row r="95" spans="2:16" x14ac:dyDescent="0.25">
      <c r="B95" s="222"/>
      <c r="C95" s="222"/>
      <c r="D95" s="222"/>
      <c r="E95" s="222"/>
      <c r="F95" s="222"/>
      <c r="G95" s="222"/>
      <c r="H95" s="222"/>
      <c r="I95" s="222"/>
      <c r="J95" s="222"/>
      <c r="K95" s="222"/>
      <c r="L95" s="222"/>
      <c r="M95" s="222"/>
      <c r="N95" s="222"/>
      <c r="O95" s="222"/>
      <c r="P95" s="222"/>
    </row>
    <row r="96" spans="2:16" x14ac:dyDescent="0.25">
      <c r="B96" s="222"/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</row>
    <row r="97" spans="2:26" x14ac:dyDescent="0.25">
      <c r="B97" s="222"/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</row>
    <row r="99" spans="2:26" x14ac:dyDescent="0.25">
      <c r="B99" s="75"/>
      <c r="C99" s="76"/>
      <c r="D99" s="76"/>
      <c r="E99" s="76"/>
      <c r="F99" s="76"/>
      <c r="G99" s="76"/>
      <c r="H99" s="76"/>
      <c r="I99" s="76"/>
      <c r="K99" s="15"/>
      <c r="L99" s="77"/>
      <c r="M99" s="77"/>
      <c r="N99" s="77"/>
      <c r="O99" s="77"/>
      <c r="P99" s="77"/>
      <c r="Q99" s="77"/>
      <c r="R99" s="77"/>
    </row>
    <row r="100" spans="2:26" ht="53.25" customHeight="1" x14ac:dyDescent="0.25">
      <c r="B100" s="78" t="s">
        <v>282</v>
      </c>
      <c r="C100" s="218" t="s">
        <v>234</v>
      </c>
      <c r="D100" s="219"/>
      <c r="E100" s="219"/>
      <c r="F100" s="219"/>
      <c r="G100" s="219"/>
      <c r="H100" s="220"/>
      <c r="I100" s="78" t="s">
        <v>235</v>
      </c>
      <c r="J100" s="79" t="s">
        <v>236</v>
      </c>
      <c r="K100" s="80"/>
      <c r="L100" s="223" t="s">
        <v>237</v>
      </c>
      <c r="M100" s="224"/>
      <c r="N100" s="225"/>
      <c r="O100" s="226"/>
      <c r="P100" s="227"/>
      <c r="Q100" s="129"/>
    </row>
    <row r="101" spans="2:26" ht="15" customHeight="1" x14ac:dyDescent="0.25">
      <c r="B101" s="81" t="s">
        <v>238</v>
      </c>
      <c r="C101" s="186"/>
      <c r="D101" s="187"/>
      <c r="E101" s="187"/>
      <c r="F101" s="187"/>
      <c r="G101" s="187"/>
      <c r="H101" s="188"/>
      <c r="I101" s="126"/>
      <c r="J101" s="127"/>
      <c r="K101" s="82"/>
      <c r="L101" s="133"/>
      <c r="M101" s="133"/>
      <c r="N101" s="133"/>
      <c r="O101" s="134"/>
      <c r="P101" s="135"/>
    </row>
    <row r="102" spans="2:26" ht="18" customHeight="1" x14ac:dyDescent="0.25">
      <c r="B102" s="81" t="s">
        <v>239</v>
      </c>
      <c r="C102" s="186"/>
      <c r="D102" s="187"/>
      <c r="E102" s="187"/>
      <c r="F102" s="187"/>
      <c r="G102" s="187"/>
      <c r="H102" s="188"/>
      <c r="I102" s="126"/>
      <c r="J102" s="127"/>
      <c r="K102" s="82"/>
      <c r="L102" s="202" t="s">
        <v>240</v>
      </c>
      <c r="M102" s="203"/>
      <c r="N102" s="204"/>
      <c r="O102" s="211"/>
      <c r="P102" s="212"/>
      <c r="Q102" s="130"/>
      <c r="S102"/>
      <c r="Z102" s="44"/>
    </row>
    <row r="103" spans="2:26" x14ac:dyDescent="0.25">
      <c r="B103" s="81" t="s">
        <v>241</v>
      </c>
      <c r="C103" s="186"/>
      <c r="D103" s="187"/>
      <c r="E103" s="187"/>
      <c r="F103" s="187"/>
      <c r="G103" s="187"/>
      <c r="H103" s="188"/>
      <c r="I103" s="126"/>
      <c r="J103" s="127"/>
      <c r="K103" s="82"/>
      <c r="L103" s="205"/>
      <c r="M103" s="206"/>
      <c r="N103" s="207"/>
      <c r="O103" s="213"/>
      <c r="P103" s="214"/>
      <c r="Q103" s="130"/>
      <c r="S103"/>
      <c r="Z103" s="44"/>
    </row>
    <row r="104" spans="2:26" s="70" customFormat="1" ht="16.5" customHeight="1" x14ac:dyDescent="0.25">
      <c r="B104" s="81" t="s">
        <v>242</v>
      </c>
      <c r="C104" s="186"/>
      <c r="D104" s="187"/>
      <c r="E104" s="187"/>
      <c r="F104" s="187"/>
      <c r="G104" s="187"/>
      <c r="H104" s="188"/>
      <c r="I104" s="126"/>
      <c r="J104" s="127"/>
      <c r="K104" s="82"/>
      <c r="L104" s="208"/>
      <c r="M104" s="209"/>
      <c r="N104" s="210"/>
      <c r="O104" s="215"/>
      <c r="P104" s="216"/>
      <c r="Q104" s="130"/>
      <c r="R104"/>
      <c r="S104"/>
      <c r="V104" s="69"/>
      <c r="W104" s="69"/>
      <c r="X104" s="69"/>
      <c r="Y104" s="69"/>
      <c r="Z104" s="69"/>
    </row>
    <row r="105" spans="2:26" ht="15" customHeight="1" x14ac:dyDescent="0.25">
      <c r="B105" s="81" t="s">
        <v>243</v>
      </c>
      <c r="C105" s="186"/>
      <c r="D105" s="187"/>
      <c r="E105" s="187"/>
      <c r="F105" s="187"/>
      <c r="G105" s="187"/>
      <c r="H105" s="188"/>
      <c r="I105" s="126"/>
      <c r="J105" s="127"/>
      <c r="K105" s="82"/>
      <c r="Q105" s="128"/>
      <c r="S105"/>
      <c r="T105" s="70"/>
      <c r="U105" s="70"/>
      <c r="Z105" s="44"/>
    </row>
    <row r="106" spans="2:26" ht="15" customHeight="1" x14ac:dyDescent="0.25">
      <c r="B106" s="81" t="s">
        <v>245</v>
      </c>
      <c r="C106" s="186"/>
      <c r="D106" s="187"/>
      <c r="E106" s="187"/>
      <c r="F106" s="187"/>
      <c r="G106" s="187"/>
      <c r="H106" s="188"/>
      <c r="I106" s="126"/>
      <c r="J106" s="127"/>
      <c r="K106" s="82"/>
      <c r="L106" s="193" t="s">
        <v>244</v>
      </c>
      <c r="M106" s="194"/>
      <c r="N106" s="194"/>
      <c r="O106" s="194"/>
      <c r="P106" s="195"/>
      <c r="Q106" s="128"/>
      <c r="S106"/>
      <c r="T106" s="70"/>
      <c r="U106" s="70"/>
      <c r="Z106" s="44"/>
    </row>
    <row r="107" spans="2:26" ht="15" customHeight="1" x14ac:dyDescent="0.25">
      <c r="B107" s="81" t="s">
        <v>246</v>
      </c>
      <c r="C107" s="186"/>
      <c r="D107" s="187"/>
      <c r="E107" s="187"/>
      <c r="F107" s="187"/>
      <c r="G107" s="187"/>
      <c r="H107" s="188"/>
      <c r="I107" s="126"/>
      <c r="J107" s="127"/>
      <c r="K107" s="82"/>
      <c r="L107" s="196"/>
      <c r="M107" s="197"/>
      <c r="N107" s="197"/>
      <c r="O107" s="197"/>
      <c r="P107" s="198"/>
      <c r="Q107" s="128"/>
      <c r="S107"/>
      <c r="T107" s="70"/>
      <c r="U107" s="70"/>
      <c r="Z107" s="44"/>
    </row>
    <row r="108" spans="2:26" ht="14.45" customHeight="1" x14ac:dyDescent="0.25">
      <c r="B108" s="81" t="s">
        <v>247</v>
      </c>
      <c r="C108" s="186"/>
      <c r="D108" s="187"/>
      <c r="E108" s="187"/>
      <c r="F108" s="187"/>
      <c r="G108" s="187"/>
      <c r="H108" s="188"/>
      <c r="I108" s="126"/>
      <c r="J108" s="127"/>
      <c r="K108" s="82"/>
      <c r="L108" s="199"/>
      <c r="M108" s="200"/>
      <c r="N108" s="200"/>
      <c r="O108" s="200"/>
      <c r="P108" s="201"/>
      <c r="Q108" s="15"/>
      <c r="S108"/>
      <c r="T108" s="70"/>
      <c r="U108" s="70"/>
      <c r="Z108" s="44"/>
    </row>
    <row r="109" spans="2:26" ht="14.45" customHeight="1" x14ac:dyDescent="0.25">
      <c r="B109" s="81" t="s">
        <v>248</v>
      </c>
      <c r="C109" s="186"/>
      <c r="D109" s="187"/>
      <c r="E109" s="187"/>
      <c r="F109" s="187"/>
      <c r="G109" s="187"/>
      <c r="H109" s="188"/>
      <c r="I109" s="126"/>
      <c r="J109" s="125"/>
      <c r="K109" s="82"/>
      <c r="L109" s="128"/>
      <c r="M109" s="128"/>
      <c r="N109" s="128"/>
      <c r="O109" s="128"/>
      <c r="P109" s="128"/>
      <c r="Q109" s="128"/>
      <c r="S109"/>
      <c r="T109" s="70"/>
      <c r="U109" s="70"/>
      <c r="Z109" s="44"/>
    </row>
    <row r="110" spans="2:26" x14ac:dyDescent="0.25">
      <c r="B110" s="81" t="s">
        <v>249</v>
      </c>
      <c r="C110" s="186"/>
      <c r="D110" s="187"/>
      <c r="E110" s="187"/>
      <c r="F110" s="187"/>
      <c r="G110" s="187"/>
      <c r="H110" s="188"/>
      <c r="I110" s="126"/>
      <c r="J110" s="125"/>
      <c r="K110" s="82"/>
      <c r="L110" s="128"/>
      <c r="M110" s="128"/>
      <c r="N110" s="128"/>
      <c r="O110" s="128"/>
      <c r="P110" s="128"/>
      <c r="Q110" s="128"/>
      <c r="S110"/>
      <c r="T110" s="70"/>
      <c r="U110" s="70"/>
    </row>
    <row r="111" spans="2:26" ht="14.45" customHeight="1" x14ac:dyDescent="0.25">
      <c r="B111" s="83" t="s">
        <v>250</v>
      </c>
      <c r="C111" s="84"/>
      <c r="D111" s="84"/>
      <c r="E111" s="84"/>
      <c r="F111" s="84"/>
      <c r="G111" s="84"/>
      <c r="H111" s="84"/>
      <c r="K111" s="15"/>
      <c r="L111" s="128"/>
      <c r="M111" s="128"/>
      <c r="N111" s="128"/>
      <c r="O111" s="128"/>
      <c r="P111" s="128"/>
      <c r="Q111" s="128"/>
    </row>
    <row r="112" spans="2:26" x14ac:dyDescent="0.25">
      <c r="B112" s="84"/>
      <c r="C112" s="84"/>
      <c r="D112" s="84"/>
      <c r="E112" s="84"/>
      <c r="F112" s="84"/>
      <c r="G112" s="84"/>
      <c r="H112" s="84"/>
    </row>
    <row r="113" spans="2:26" x14ac:dyDescent="0.25">
      <c r="B113" s="189" t="s">
        <v>251</v>
      </c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R113" s="57"/>
    </row>
    <row r="114" spans="2:26" x14ac:dyDescent="0.25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</row>
    <row r="115" spans="2:26" ht="85.5" customHeight="1" x14ac:dyDescent="0.25">
      <c r="B115" s="191" t="s">
        <v>252</v>
      </c>
      <c r="C115" s="191"/>
      <c r="D115" s="191"/>
      <c r="E115" s="191"/>
      <c r="F115" s="191"/>
      <c r="G115" s="191"/>
      <c r="H115" s="191"/>
      <c r="I115" s="191"/>
      <c r="J115" s="191"/>
      <c r="K115" s="191"/>
      <c r="L115" s="191"/>
      <c r="M115" s="191"/>
      <c r="N115" s="191"/>
      <c r="O115" s="191"/>
      <c r="P115" s="191"/>
      <c r="S115"/>
      <c r="Z115" s="44"/>
    </row>
    <row r="116" spans="2:26" ht="14.45" customHeight="1" x14ac:dyDescent="0.25">
      <c r="B116" s="170"/>
      <c r="C116" s="171"/>
      <c r="D116" s="171"/>
      <c r="E116" s="171"/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2"/>
      <c r="S116"/>
      <c r="Z116" s="44"/>
    </row>
    <row r="117" spans="2:26" ht="30.6" customHeight="1" x14ac:dyDescent="0.25">
      <c r="B117" s="173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5"/>
    </row>
    <row r="118" spans="2:26" x14ac:dyDescent="0.25">
      <c r="B118" s="173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5"/>
    </row>
    <row r="119" spans="2:26" ht="81" customHeight="1" x14ac:dyDescent="0.25">
      <c r="B119" s="173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5"/>
    </row>
    <row r="120" spans="2:26" x14ac:dyDescent="0.25">
      <c r="B120" s="173"/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5"/>
    </row>
    <row r="121" spans="2:26" x14ac:dyDescent="0.25">
      <c r="B121" s="173"/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5"/>
    </row>
    <row r="122" spans="2:26" x14ac:dyDescent="0.25">
      <c r="B122" s="173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5"/>
    </row>
    <row r="123" spans="2:26" x14ac:dyDescent="0.25">
      <c r="B123" s="173"/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5"/>
    </row>
    <row r="124" spans="2:26" x14ac:dyDescent="0.25">
      <c r="B124" s="173"/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5"/>
    </row>
    <row r="125" spans="2:26" x14ac:dyDescent="0.25">
      <c r="B125" s="173"/>
      <c r="C125" s="174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75"/>
    </row>
    <row r="126" spans="2:26" x14ac:dyDescent="0.25">
      <c r="B126" s="173"/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5"/>
    </row>
    <row r="127" spans="2:26" x14ac:dyDescent="0.25">
      <c r="B127" s="173"/>
      <c r="C127" s="174"/>
      <c r="D127" s="174"/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75"/>
    </row>
    <row r="128" spans="2:26" x14ac:dyDescent="0.25">
      <c r="B128" s="173"/>
      <c r="C128" s="174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  <c r="O128" s="174"/>
      <c r="P128" s="175"/>
    </row>
    <row r="129" spans="2:16" x14ac:dyDescent="0.25">
      <c r="B129" s="173"/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/>
      <c r="P129" s="175"/>
    </row>
    <row r="130" spans="2:16" x14ac:dyDescent="0.25">
      <c r="B130" s="173"/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/>
      <c r="P130" s="175"/>
    </row>
    <row r="131" spans="2:16" x14ac:dyDescent="0.25">
      <c r="B131" s="173"/>
      <c r="C131" s="174"/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75"/>
    </row>
    <row r="132" spans="2:16" x14ac:dyDescent="0.25">
      <c r="B132" s="173"/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5"/>
    </row>
    <row r="133" spans="2:16" x14ac:dyDescent="0.25">
      <c r="B133" s="173"/>
      <c r="C133" s="174"/>
      <c r="D133" s="174"/>
      <c r="E133" s="174"/>
      <c r="F133" s="174"/>
      <c r="G133" s="174"/>
      <c r="H133" s="174"/>
      <c r="I133" s="174"/>
      <c r="J133" s="174"/>
      <c r="K133" s="174"/>
      <c r="L133" s="174"/>
      <c r="M133" s="174"/>
      <c r="N133" s="174"/>
      <c r="O133" s="174"/>
      <c r="P133" s="175"/>
    </row>
    <row r="134" spans="2:16" x14ac:dyDescent="0.25">
      <c r="B134" s="173"/>
      <c r="C134" s="174"/>
      <c r="D134" s="174"/>
      <c r="E134" s="174"/>
      <c r="F134" s="174"/>
      <c r="G134" s="174"/>
      <c r="H134" s="174"/>
      <c r="I134" s="174"/>
      <c r="J134" s="174"/>
      <c r="K134" s="174"/>
      <c r="L134" s="174"/>
      <c r="M134" s="174"/>
      <c r="N134" s="174"/>
      <c r="O134" s="174"/>
      <c r="P134" s="175"/>
    </row>
    <row r="135" spans="2:16" x14ac:dyDescent="0.25">
      <c r="B135" s="173"/>
      <c r="C135" s="17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5"/>
    </row>
    <row r="136" spans="2:16" x14ac:dyDescent="0.25">
      <c r="B136" s="173"/>
      <c r="C136" s="174"/>
      <c r="D136" s="174"/>
      <c r="E136" s="174"/>
      <c r="F136" s="174"/>
      <c r="G136" s="174"/>
      <c r="H136" s="174"/>
      <c r="I136" s="174"/>
      <c r="J136" s="174"/>
      <c r="K136" s="174"/>
      <c r="L136" s="174"/>
      <c r="M136" s="174"/>
      <c r="N136" s="174"/>
      <c r="O136" s="174"/>
      <c r="P136" s="175"/>
    </row>
    <row r="137" spans="2:16" x14ac:dyDescent="0.25">
      <c r="B137" s="173"/>
      <c r="C137" s="174"/>
      <c r="D137" s="174"/>
      <c r="E137" s="174"/>
      <c r="F137" s="174"/>
      <c r="G137" s="174"/>
      <c r="H137" s="174"/>
      <c r="I137" s="174"/>
      <c r="J137" s="174"/>
      <c r="K137" s="174"/>
      <c r="L137" s="174"/>
      <c r="M137" s="174"/>
      <c r="N137" s="174"/>
      <c r="O137" s="174"/>
      <c r="P137" s="175"/>
    </row>
    <row r="138" spans="2:16" x14ac:dyDescent="0.25">
      <c r="B138" s="173"/>
      <c r="C138" s="174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5"/>
    </row>
    <row r="139" spans="2:16" x14ac:dyDescent="0.25">
      <c r="B139" s="176"/>
      <c r="C139" s="177"/>
      <c r="D139" s="177"/>
      <c r="E139" s="177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8"/>
    </row>
    <row r="140" spans="2:16" x14ac:dyDescent="0.25">
      <c r="B140" s="86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</row>
    <row r="141" spans="2:16" ht="99" customHeight="1" x14ac:dyDescent="0.25">
      <c r="B141" s="182" t="s">
        <v>253</v>
      </c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</row>
    <row r="142" spans="2:16" x14ac:dyDescent="0.25">
      <c r="B142" s="170"/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2"/>
    </row>
    <row r="143" spans="2:16" ht="13.15" customHeight="1" x14ac:dyDescent="0.25">
      <c r="B143" s="173"/>
      <c r="C143" s="174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5"/>
    </row>
    <row r="144" spans="2:16" x14ac:dyDescent="0.25">
      <c r="B144" s="173"/>
      <c r="C144" s="174"/>
      <c r="D144" s="174"/>
      <c r="E144" s="174"/>
      <c r="F144" s="174"/>
      <c r="G144" s="174"/>
      <c r="H144" s="174"/>
      <c r="I144" s="174"/>
      <c r="J144" s="174"/>
      <c r="K144" s="174"/>
      <c r="L144" s="174"/>
      <c r="M144" s="174"/>
      <c r="N144" s="174"/>
      <c r="O144" s="174"/>
      <c r="P144" s="175"/>
    </row>
    <row r="145" spans="2:16" ht="93" customHeight="1" x14ac:dyDescent="0.25">
      <c r="B145" s="173"/>
      <c r="C145" s="174"/>
      <c r="D145" s="174"/>
      <c r="E145" s="174"/>
      <c r="F145" s="174"/>
      <c r="G145" s="174"/>
      <c r="H145" s="174"/>
      <c r="I145" s="174"/>
      <c r="J145" s="174"/>
      <c r="K145" s="174"/>
      <c r="L145" s="174"/>
      <c r="M145" s="174"/>
      <c r="N145" s="174"/>
      <c r="O145" s="174"/>
      <c r="P145" s="175"/>
    </row>
    <row r="146" spans="2:16" x14ac:dyDescent="0.25">
      <c r="B146" s="173"/>
      <c r="C146" s="174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5"/>
    </row>
    <row r="147" spans="2:16" x14ac:dyDescent="0.25">
      <c r="B147" s="173"/>
      <c r="C147" s="174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75"/>
    </row>
    <row r="148" spans="2:16" x14ac:dyDescent="0.25">
      <c r="B148" s="173"/>
      <c r="C148" s="174"/>
      <c r="D148" s="174"/>
      <c r="E148" s="174"/>
      <c r="F148" s="174"/>
      <c r="G148" s="174"/>
      <c r="H148" s="174"/>
      <c r="I148" s="174"/>
      <c r="J148" s="174"/>
      <c r="K148" s="174"/>
      <c r="L148" s="174"/>
      <c r="M148" s="174"/>
      <c r="N148" s="174"/>
      <c r="O148" s="174"/>
      <c r="P148" s="175"/>
    </row>
    <row r="149" spans="2:16" x14ac:dyDescent="0.25">
      <c r="B149" s="173"/>
      <c r="C149" s="174"/>
      <c r="D149" s="174"/>
      <c r="E149" s="174"/>
      <c r="F149" s="174"/>
      <c r="G149" s="174"/>
      <c r="H149" s="174"/>
      <c r="I149" s="174"/>
      <c r="J149" s="174"/>
      <c r="K149" s="174"/>
      <c r="L149" s="174"/>
      <c r="M149" s="174"/>
      <c r="N149" s="174"/>
      <c r="O149" s="174"/>
      <c r="P149" s="175"/>
    </row>
    <row r="150" spans="2:16" x14ac:dyDescent="0.25">
      <c r="B150" s="173"/>
      <c r="C150" s="174"/>
      <c r="D150" s="174"/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/>
      <c r="P150" s="175"/>
    </row>
    <row r="151" spans="2:16" x14ac:dyDescent="0.25">
      <c r="B151" s="173"/>
      <c r="C151" s="174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/>
      <c r="P151" s="175"/>
    </row>
    <row r="152" spans="2:16" x14ac:dyDescent="0.25">
      <c r="B152" s="173"/>
      <c r="C152" s="174"/>
      <c r="D152" s="174"/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P152" s="175"/>
    </row>
    <row r="153" spans="2:16" x14ac:dyDescent="0.25">
      <c r="B153" s="173"/>
      <c r="C153" s="174"/>
      <c r="D153" s="174"/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5"/>
    </row>
    <row r="154" spans="2:16" x14ac:dyDescent="0.25">
      <c r="B154" s="173"/>
      <c r="C154" s="174"/>
      <c r="D154" s="174"/>
      <c r="E154" s="174"/>
      <c r="F154" s="174"/>
      <c r="G154" s="174"/>
      <c r="H154" s="174"/>
      <c r="I154" s="174"/>
      <c r="J154" s="174"/>
      <c r="K154" s="174"/>
      <c r="L154" s="174"/>
      <c r="M154" s="174"/>
      <c r="N154" s="174"/>
      <c r="O154" s="174"/>
      <c r="P154" s="175"/>
    </row>
    <row r="155" spans="2:16" x14ac:dyDescent="0.25">
      <c r="B155" s="173"/>
      <c r="C155" s="174"/>
      <c r="D155" s="174"/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5"/>
    </row>
    <row r="156" spans="2:16" x14ac:dyDescent="0.25">
      <c r="B156" s="173"/>
      <c r="C156" s="174"/>
      <c r="D156" s="174"/>
      <c r="E156" s="174"/>
      <c r="F156" s="174"/>
      <c r="G156" s="174"/>
      <c r="H156" s="174"/>
      <c r="I156" s="174"/>
      <c r="J156" s="174"/>
      <c r="K156" s="174"/>
      <c r="L156" s="174"/>
      <c r="M156" s="174"/>
      <c r="N156" s="174"/>
      <c r="O156" s="174"/>
      <c r="P156" s="175"/>
    </row>
    <row r="157" spans="2:16" x14ac:dyDescent="0.25">
      <c r="B157" s="173"/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 s="174"/>
      <c r="P157" s="175"/>
    </row>
    <row r="158" spans="2:16" x14ac:dyDescent="0.25">
      <c r="B158" s="173"/>
      <c r="C158" s="174"/>
      <c r="D158" s="174"/>
      <c r="E158" s="174"/>
      <c r="F158" s="174"/>
      <c r="G158" s="174"/>
      <c r="H158" s="174"/>
      <c r="I158" s="174"/>
      <c r="J158" s="174"/>
      <c r="K158" s="174"/>
      <c r="L158" s="174"/>
      <c r="M158" s="174"/>
      <c r="N158" s="174"/>
      <c r="O158" s="174"/>
      <c r="P158" s="175"/>
    </row>
    <row r="159" spans="2:16" x14ac:dyDescent="0.25">
      <c r="B159" s="173"/>
      <c r="C159" s="174"/>
      <c r="D159" s="174"/>
      <c r="E159" s="174"/>
      <c r="F159" s="174"/>
      <c r="G159" s="174"/>
      <c r="H159" s="174"/>
      <c r="I159" s="174"/>
      <c r="J159" s="174"/>
      <c r="K159" s="174"/>
      <c r="L159" s="174"/>
      <c r="M159" s="174"/>
      <c r="N159" s="174"/>
      <c r="O159" s="174"/>
      <c r="P159" s="175"/>
    </row>
    <row r="160" spans="2:16" x14ac:dyDescent="0.25">
      <c r="B160" s="173"/>
      <c r="C160" s="174"/>
      <c r="D160" s="174"/>
      <c r="E160" s="174"/>
      <c r="F160" s="174"/>
      <c r="G160" s="174"/>
      <c r="H160" s="174"/>
      <c r="I160" s="174"/>
      <c r="J160" s="174"/>
      <c r="K160" s="174"/>
      <c r="L160" s="174"/>
      <c r="M160" s="174"/>
      <c r="N160" s="174"/>
      <c r="O160" s="174"/>
      <c r="P160" s="175"/>
    </row>
    <row r="161" spans="2:17" x14ac:dyDescent="0.25">
      <c r="B161" s="173"/>
      <c r="C161" s="174"/>
      <c r="D161" s="174"/>
      <c r="E161" s="174"/>
      <c r="F161" s="174"/>
      <c r="G161" s="174"/>
      <c r="H161" s="174"/>
      <c r="I161" s="174"/>
      <c r="J161" s="174"/>
      <c r="K161" s="174"/>
      <c r="L161" s="174"/>
      <c r="M161" s="174"/>
      <c r="N161" s="174"/>
      <c r="O161" s="174"/>
      <c r="P161" s="175"/>
    </row>
    <row r="162" spans="2:17" x14ac:dyDescent="0.25">
      <c r="B162" s="173"/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  <c r="O162" s="174"/>
      <c r="P162" s="175"/>
    </row>
    <row r="163" spans="2:17" x14ac:dyDescent="0.25">
      <c r="B163" s="173"/>
      <c r="C163" s="174"/>
      <c r="D163" s="174"/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  <c r="O163" s="174"/>
      <c r="P163" s="175"/>
    </row>
    <row r="164" spans="2:17" x14ac:dyDescent="0.25">
      <c r="B164" s="173"/>
      <c r="C164" s="174"/>
      <c r="D164" s="174"/>
      <c r="E164" s="174"/>
      <c r="F164" s="174"/>
      <c r="G164" s="174"/>
      <c r="H164" s="174"/>
      <c r="I164" s="174"/>
      <c r="J164" s="174"/>
      <c r="K164" s="174"/>
      <c r="L164" s="174"/>
      <c r="M164" s="174"/>
      <c r="N164" s="174"/>
      <c r="O164" s="174"/>
      <c r="P164" s="175"/>
    </row>
    <row r="165" spans="2:17" x14ac:dyDescent="0.25">
      <c r="B165" s="176"/>
      <c r="C165" s="177"/>
      <c r="D165" s="177"/>
      <c r="E165" s="177"/>
      <c r="F165" s="177"/>
      <c r="G165" s="177"/>
      <c r="H165" s="177"/>
      <c r="I165" s="177"/>
      <c r="J165" s="177"/>
      <c r="K165" s="177"/>
      <c r="L165" s="177"/>
      <c r="M165" s="177"/>
      <c r="N165" s="177"/>
      <c r="O165" s="177"/>
      <c r="P165" s="178"/>
    </row>
    <row r="166" spans="2:17" x14ac:dyDescent="0.25">
      <c r="B166" s="88"/>
      <c r="C166" s="88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</row>
    <row r="167" spans="2:17" ht="15" customHeight="1" x14ac:dyDescent="0.25">
      <c r="B167" s="192" t="s">
        <v>254</v>
      </c>
      <c r="C167" s="192"/>
      <c r="D167" s="192"/>
      <c r="E167" s="192"/>
      <c r="F167" s="192"/>
      <c r="G167" s="192"/>
      <c r="H167" s="192"/>
      <c r="I167" s="192"/>
      <c r="J167" s="192"/>
      <c r="K167" s="192"/>
      <c r="L167" s="192"/>
      <c r="M167" s="192"/>
      <c r="N167" s="192"/>
      <c r="O167" s="192"/>
      <c r="P167" s="192"/>
      <c r="Q167" s="192"/>
    </row>
    <row r="168" spans="2:17" ht="20.25" customHeight="1" x14ac:dyDescent="0.25">
      <c r="B168" s="192" t="s">
        <v>255</v>
      </c>
      <c r="C168" s="192"/>
      <c r="D168" s="192"/>
      <c r="E168" s="192"/>
      <c r="F168" s="192"/>
      <c r="G168" s="192"/>
      <c r="H168" s="192"/>
      <c r="I168" s="192"/>
      <c r="J168" s="192"/>
      <c r="K168" s="192"/>
      <c r="L168" s="192"/>
      <c r="M168" s="192"/>
      <c r="N168" s="192"/>
      <c r="O168" s="192"/>
      <c r="P168" s="192"/>
      <c r="Q168" s="192"/>
    </row>
    <row r="169" spans="2:17" ht="13.15" customHeight="1" x14ac:dyDescent="0.25">
      <c r="B169" s="170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1"/>
      <c r="N169" s="171"/>
      <c r="O169" s="171"/>
      <c r="P169" s="172"/>
    </row>
    <row r="170" spans="2:17" x14ac:dyDescent="0.25">
      <c r="B170" s="173"/>
      <c r="C170" s="174"/>
      <c r="D170" s="174"/>
      <c r="E170" s="174"/>
      <c r="F170" s="174"/>
      <c r="G170" s="174"/>
      <c r="H170" s="174"/>
      <c r="I170" s="174"/>
      <c r="J170" s="174"/>
      <c r="K170" s="174"/>
      <c r="L170" s="174"/>
      <c r="M170" s="174"/>
      <c r="N170" s="174"/>
      <c r="O170" s="174"/>
      <c r="P170" s="175"/>
    </row>
    <row r="171" spans="2:17" ht="96.75" customHeight="1" x14ac:dyDescent="0.25">
      <c r="B171" s="173"/>
      <c r="C171" s="174"/>
      <c r="D171" s="174"/>
      <c r="E171" s="174"/>
      <c r="F171" s="174"/>
      <c r="G171" s="174"/>
      <c r="H171" s="174"/>
      <c r="I171" s="174"/>
      <c r="J171" s="174"/>
      <c r="K171" s="174"/>
      <c r="L171" s="174"/>
      <c r="M171" s="174"/>
      <c r="N171" s="174"/>
      <c r="O171" s="174"/>
      <c r="P171" s="175"/>
    </row>
    <row r="172" spans="2:17" ht="22.5" customHeight="1" x14ac:dyDescent="0.25">
      <c r="B172" s="173"/>
      <c r="C172" s="174"/>
      <c r="D172" s="174"/>
      <c r="E172" s="174"/>
      <c r="F172" s="174"/>
      <c r="G172" s="174"/>
      <c r="H172" s="174"/>
      <c r="I172" s="174"/>
      <c r="J172" s="174"/>
      <c r="K172" s="174"/>
      <c r="L172" s="174"/>
      <c r="M172" s="174"/>
      <c r="N172" s="174"/>
      <c r="O172" s="174"/>
      <c r="P172" s="175"/>
    </row>
    <row r="173" spans="2:17" ht="22.5" customHeight="1" x14ac:dyDescent="0.25">
      <c r="B173" s="173"/>
      <c r="C173" s="174"/>
      <c r="D173" s="174"/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75"/>
    </row>
    <row r="174" spans="2:17" x14ac:dyDescent="0.25">
      <c r="B174" s="173"/>
      <c r="C174" s="174"/>
      <c r="D174" s="174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  <c r="O174" s="174"/>
      <c r="P174" s="175"/>
    </row>
    <row r="175" spans="2:17" x14ac:dyDescent="0.25">
      <c r="B175" s="173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4"/>
      <c r="N175" s="174"/>
      <c r="O175" s="174"/>
      <c r="P175" s="175"/>
    </row>
    <row r="176" spans="2:17" x14ac:dyDescent="0.25">
      <c r="B176" s="173"/>
      <c r="C176" s="174"/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/>
      <c r="P176" s="175"/>
    </row>
    <row r="177" spans="2:26" x14ac:dyDescent="0.25">
      <c r="B177" s="173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/>
      <c r="P177" s="175"/>
    </row>
    <row r="178" spans="2:26" x14ac:dyDescent="0.25">
      <c r="B178" s="176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177"/>
      <c r="O178" s="177"/>
      <c r="P178" s="178"/>
    </row>
    <row r="179" spans="2:26" ht="91.5" customHeight="1" x14ac:dyDescent="0.25">
      <c r="B179" s="180" t="s">
        <v>256</v>
      </c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</row>
    <row r="180" spans="2:26" x14ac:dyDescent="0.25">
      <c r="B180" s="170"/>
      <c r="C180" s="171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1"/>
      <c r="P180" s="172"/>
      <c r="Q180" s="184"/>
    </row>
    <row r="181" spans="2:26" x14ac:dyDescent="0.25">
      <c r="B181" s="173"/>
      <c r="C181" s="174"/>
      <c r="D181" s="174"/>
      <c r="E181" s="174"/>
      <c r="F181" s="174"/>
      <c r="G181" s="174"/>
      <c r="H181" s="174"/>
      <c r="I181" s="174"/>
      <c r="J181" s="174"/>
      <c r="K181" s="174"/>
      <c r="L181" s="174"/>
      <c r="M181" s="174"/>
      <c r="N181" s="174"/>
      <c r="O181" s="174"/>
      <c r="P181" s="175"/>
      <c r="Q181" s="185"/>
    </row>
    <row r="182" spans="2:26" x14ac:dyDescent="0.25">
      <c r="B182" s="173"/>
      <c r="C182" s="174"/>
      <c r="D182" s="174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/>
      <c r="P182" s="175"/>
      <c r="Q182" s="185"/>
    </row>
    <row r="183" spans="2:26" ht="100.5" customHeight="1" x14ac:dyDescent="0.25">
      <c r="B183" s="173"/>
      <c r="C183" s="174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5"/>
      <c r="Q183" s="185"/>
    </row>
    <row r="184" spans="2:26" x14ac:dyDescent="0.25">
      <c r="B184" s="173"/>
      <c r="C184" s="174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5"/>
      <c r="Q184" s="185"/>
      <c r="S184"/>
      <c r="Z184" s="44"/>
    </row>
    <row r="185" spans="2:26" x14ac:dyDescent="0.25">
      <c r="B185" s="173"/>
      <c r="C185" s="174"/>
      <c r="D185" s="174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/>
      <c r="P185" s="175"/>
      <c r="Q185" s="185"/>
      <c r="S185"/>
      <c r="Z185" s="44"/>
    </row>
    <row r="186" spans="2:26" x14ac:dyDescent="0.25">
      <c r="B186" s="173"/>
      <c r="C186" s="174"/>
      <c r="D186" s="174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  <c r="O186" s="174"/>
      <c r="P186" s="175"/>
      <c r="Q186" s="185"/>
      <c r="S186"/>
      <c r="Z186" s="44"/>
    </row>
    <row r="187" spans="2:26" x14ac:dyDescent="0.25">
      <c r="B187" s="173"/>
      <c r="C187" s="174"/>
      <c r="D187" s="174"/>
      <c r="E187" s="174"/>
      <c r="F187" s="174"/>
      <c r="G187" s="174"/>
      <c r="H187" s="174"/>
      <c r="I187" s="174"/>
      <c r="J187" s="174"/>
      <c r="K187" s="174"/>
      <c r="L187" s="174"/>
      <c r="M187" s="174"/>
      <c r="N187" s="174"/>
      <c r="O187" s="174"/>
      <c r="P187" s="175"/>
      <c r="Q187" s="185"/>
      <c r="S187"/>
      <c r="Z187" s="44"/>
    </row>
    <row r="188" spans="2:26" x14ac:dyDescent="0.25">
      <c r="B188" s="173"/>
      <c r="C188" s="174"/>
      <c r="D188" s="174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/>
      <c r="P188" s="175"/>
      <c r="Q188" s="185"/>
      <c r="S188"/>
      <c r="Z188" s="44"/>
    </row>
    <row r="189" spans="2:26" x14ac:dyDescent="0.25">
      <c r="B189" s="176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177"/>
      <c r="O189" s="177"/>
      <c r="P189" s="178"/>
      <c r="Q189" s="185"/>
      <c r="S189"/>
      <c r="Z189" s="44"/>
    </row>
    <row r="190" spans="2:26" x14ac:dyDescent="0.25"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S190"/>
      <c r="Z190" s="44"/>
    </row>
    <row r="191" spans="2:26" ht="122.25" customHeight="1" x14ac:dyDescent="0.25">
      <c r="B191" s="182" t="s">
        <v>257</v>
      </c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S191"/>
      <c r="Z191" s="44"/>
    </row>
    <row r="192" spans="2:26" x14ac:dyDescent="0.25">
      <c r="B192" s="170"/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  <c r="P192" s="172"/>
      <c r="S192"/>
      <c r="Z192" s="44"/>
    </row>
    <row r="193" spans="2:26" x14ac:dyDescent="0.25">
      <c r="B193" s="173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5"/>
      <c r="S193"/>
      <c r="Z193" s="44"/>
    </row>
    <row r="194" spans="2:26" ht="13.15" customHeight="1" x14ac:dyDescent="0.25">
      <c r="B194" s="173"/>
      <c r="C194" s="174"/>
      <c r="D194" s="174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  <c r="O194" s="174"/>
      <c r="P194" s="175"/>
      <c r="S194"/>
      <c r="Z194" s="44"/>
    </row>
    <row r="195" spans="2:26" ht="117.75" customHeight="1" x14ac:dyDescent="0.25">
      <c r="B195" s="173"/>
      <c r="C195" s="174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/>
      <c r="P195" s="175"/>
    </row>
    <row r="196" spans="2:26" x14ac:dyDescent="0.25">
      <c r="B196" s="173"/>
      <c r="C196" s="174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5"/>
    </row>
    <row r="197" spans="2:26" x14ac:dyDescent="0.25">
      <c r="B197" s="173"/>
      <c r="C197" s="174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5"/>
    </row>
    <row r="198" spans="2:26" x14ac:dyDescent="0.25">
      <c r="B198" s="173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  <c r="O198" s="174"/>
      <c r="P198" s="175"/>
    </row>
    <row r="199" spans="2:26" x14ac:dyDescent="0.25">
      <c r="B199" s="173"/>
      <c r="C199" s="174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  <c r="P199" s="175"/>
    </row>
    <row r="200" spans="2:26" x14ac:dyDescent="0.25">
      <c r="B200" s="173"/>
      <c r="C200" s="174"/>
      <c r="D200" s="174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/>
      <c r="P200" s="175"/>
    </row>
    <row r="201" spans="2:26" x14ac:dyDescent="0.25">
      <c r="B201" s="173"/>
      <c r="C201" s="174"/>
      <c r="D201" s="174"/>
      <c r="E201" s="174"/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5"/>
    </row>
    <row r="202" spans="2:26" x14ac:dyDescent="0.25">
      <c r="B202" s="173"/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/>
      <c r="P202" s="175"/>
    </row>
    <row r="203" spans="2:26" x14ac:dyDescent="0.25">
      <c r="B203" s="173"/>
      <c r="C203" s="174"/>
      <c r="D203" s="174"/>
      <c r="E203" s="174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/>
      <c r="P203" s="175"/>
    </row>
    <row r="204" spans="2:26" x14ac:dyDescent="0.25">
      <c r="B204" s="173"/>
      <c r="C204" s="174"/>
      <c r="D204" s="174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75"/>
    </row>
    <row r="205" spans="2:26" x14ac:dyDescent="0.25">
      <c r="B205" s="173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5"/>
    </row>
    <row r="206" spans="2:26" x14ac:dyDescent="0.25">
      <c r="B206" s="173"/>
      <c r="C206" s="174"/>
      <c r="D206" s="174"/>
      <c r="E206" s="174"/>
      <c r="F206" s="174"/>
      <c r="G206" s="174"/>
      <c r="H206" s="174"/>
      <c r="I206" s="174"/>
      <c r="J206" s="174"/>
      <c r="K206" s="174"/>
      <c r="L206" s="174"/>
      <c r="M206" s="174"/>
      <c r="N206" s="174"/>
      <c r="O206" s="174"/>
      <c r="P206" s="175"/>
    </row>
    <row r="207" spans="2:26" x14ac:dyDescent="0.25">
      <c r="B207" s="173"/>
      <c r="C207" s="174"/>
      <c r="D207" s="174"/>
      <c r="E207" s="174"/>
      <c r="F207" s="174"/>
      <c r="G207" s="174"/>
      <c r="H207" s="174"/>
      <c r="I207" s="174"/>
      <c r="J207" s="174"/>
      <c r="K207" s="174"/>
      <c r="L207" s="174"/>
      <c r="M207" s="174"/>
      <c r="N207" s="174"/>
      <c r="O207" s="174"/>
      <c r="P207" s="175"/>
    </row>
    <row r="208" spans="2:26" x14ac:dyDescent="0.25">
      <c r="B208" s="173"/>
      <c r="C208" s="174"/>
      <c r="D208" s="174"/>
      <c r="E208" s="174"/>
      <c r="F208" s="174"/>
      <c r="G208" s="174"/>
      <c r="H208" s="174"/>
      <c r="I208" s="174"/>
      <c r="J208" s="174"/>
      <c r="K208" s="174"/>
      <c r="L208" s="174"/>
      <c r="M208" s="174"/>
      <c r="N208" s="174"/>
      <c r="O208" s="174"/>
      <c r="P208" s="175"/>
    </row>
    <row r="209" spans="2:25" x14ac:dyDescent="0.25">
      <c r="B209" s="173"/>
      <c r="C209" s="174"/>
      <c r="D209" s="174"/>
      <c r="E209" s="174"/>
      <c r="F209" s="174"/>
      <c r="G209" s="174"/>
      <c r="H209" s="174"/>
      <c r="I209" s="174"/>
      <c r="J209" s="174"/>
      <c r="K209" s="174"/>
      <c r="L209" s="174"/>
      <c r="M209" s="174"/>
      <c r="N209" s="174"/>
      <c r="O209" s="174"/>
      <c r="P209" s="175"/>
    </row>
    <row r="210" spans="2:25" x14ac:dyDescent="0.25">
      <c r="B210" s="173"/>
      <c r="C210" s="174"/>
      <c r="D210" s="174"/>
      <c r="E210" s="174"/>
      <c r="F210" s="174"/>
      <c r="G210" s="174"/>
      <c r="H210" s="174"/>
      <c r="I210" s="174"/>
      <c r="J210" s="174"/>
      <c r="K210" s="174"/>
      <c r="L210" s="174"/>
      <c r="M210" s="174"/>
      <c r="N210" s="174"/>
      <c r="O210" s="174"/>
      <c r="P210" s="175"/>
    </row>
    <row r="211" spans="2:25" x14ac:dyDescent="0.25">
      <c r="B211" s="173"/>
      <c r="C211" s="174"/>
      <c r="D211" s="174"/>
      <c r="E211" s="174"/>
      <c r="F211" s="174"/>
      <c r="G211" s="174"/>
      <c r="H211" s="174"/>
      <c r="I211" s="174"/>
      <c r="J211" s="174"/>
      <c r="K211" s="174"/>
      <c r="L211" s="174"/>
      <c r="M211" s="174"/>
      <c r="N211" s="174"/>
      <c r="O211" s="174"/>
      <c r="P211" s="175"/>
    </row>
    <row r="212" spans="2:25" x14ac:dyDescent="0.25">
      <c r="B212" s="173"/>
      <c r="C212" s="174"/>
      <c r="D212" s="174"/>
      <c r="E212" s="174"/>
      <c r="F212" s="174"/>
      <c r="G212" s="174"/>
      <c r="H212" s="174"/>
      <c r="I212" s="174"/>
      <c r="J212" s="174"/>
      <c r="K212" s="174"/>
      <c r="L212" s="174"/>
      <c r="M212" s="174"/>
      <c r="N212" s="174"/>
      <c r="O212" s="174"/>
      <c r="P212" s="175"/>
    </row>
    <row r="213" spans="2:25" x14ac:dyDescent="0.25">
      <c r="B213" s="173"/>
      <c r="C213" s="174"/>
      <c r="D213" s="174"/>
      <c r="E213" s="174"/>
      <c r="F213" s="174"/>
      <c r="G213" s="174"/>
      <c r="H213" s="174"/>
      <c r="I213" s="174"/>
      <c r="J213" s="174"/>
      <c r="K213" s="174"/>
      <c r="L213" s="174"/>
      <c r="M213" s="174"/>
      <c r="N213" s="174"/>
      <c r="O213" s="174"/>
      <c r="P213" s="175"/>
    </row>
    <row r="214" spans="2:25" x14ac:dyDescent="0.25">
      <c r="B214" s="173"/>
      <c r="C214" s="174"/>
      <c r="D214" s="174"/>
      <c r="E214" s="174"/>
      <c r="F214" s="174"/>
      <c r="G214" s="174"/>
      <c r="H214" s="174"/>
      <c r="I214" s="174"/>
      <c r="J214" s="174"/>
      <c r="K214" s="174"/>
      <c r="L214" s="174"/>
      <c r="M214" s="174"/>
      <c r="N214" s="174"/>
      <c r="O214" s="174"/>
      <c r="P214" s="175"/>
    </row>
    <row r="215" spans="2:25" x14ac:dyDescent="0.25">
      <c r="B215" s="176"/>
      <c r="C215" s="177"/>
      <c r="D215" s="177"/>
      <c r="E215" s="177"/>
      <c r="F215" s="177"/>
      <c r="G215" s="177"/>
      <c r="H215" s="177"/>
      <c r="I215" s="177"/>
      <c r="J215" s="177"/>
      <c r="K215" s="177"/>
      <c r="L215" s="177"/>
      <c r="M215" s="177"/>
      <c r="N215" s="177"/>
      <c r="O215" s="177"/>
      <c r="P215" s="178"/>
    </row>
    <row r="216" spans="2:25" x14ac:dyDescent="0.25">
      <c r="B216" s="89"/>
      <c r="C216" s="89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</row>
    <row r="217" spans="2:25" ht="15" customHeight="1" x14ac:dyDescent="0.25">
      <c r="B217" s="183" t="s">
        <v>258</v>
      </c>
      <c r="C217" s="183"/>
      <c r="D217" s="183"/>
      <c r="E217" s="183"/>
      <c r="F217" s="183"/>
      <c r="G217" s="183"/>
      <c r="H217" s="183"/>
      <c r="I217" s="183"/>
      <c r="J217" s="183"/>
      <c r="K217" s="183"/>
      <c r="L217" s="183"/>
      <c r="M217" s="183"/>
      <c r="N217" s="183"/>
      <c r="O217" s="183"/>
      <c r="P217" s="183"/>
    </row>
    <row r="218" spans="2:25" ht="36" customHeight="1" x14ac:dyDescent="0.25">
      <c r="B218" s="169" t="s">
        <v>259</v>
      </c>
      <c r="C218" s="169"/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47"/>
      <c r="R218" s="47"/>
    </row>
    <row r="219" spans="2:25" ht="13.15" customHeight="1" x14ac:dyDescent="0.25">
      <c r="B219" s="170"/>
      <c r="C219" s="171"/>
      <c r="D219" s="171"/>
      <c r="E219" s="171"/>
      <c r="F219" s="171"/>
      <c r="G219" s="171"/>
      <c r="H219" s="171"/>
      <c r="I219" s="171"/>
      <c r="J219" s="171"/>
      <c r="K219" s="171"/>
      <c r="L219" s="171"/>
      <c r="M219" s="171"/>
      <c r="N219" s="171"/>
      <c r="O219" s="171"/>
      <c r="P219" s="172"/>
    </row>
    <row r="220" spans="2:25" x14ac:dyDescent="0.25">
      <c r="B220" s="173"/>
      <c r="C220" s="174"/>
      <c r="D220" s="174"/>
      <c r="E220" s="174"/>
      <c r="F220" s="174"/>
      <c r="G220" s="174"/>
      <c r="H220" s="174"/>
      <c r="I220" s="174"/>
      <c r="J220" s="174"/>
      <c r="K220" s="174"/>
      <c r="L220" s="174"/>
      <c r="M220" s="174"/>
      <c r="N220" s="174"/>
      <c r="O220" s="174"/>
      <c r="P220" s="175"/>
    </row>
    <row r="221" spans="2:25" x14ac:dyDescent="0.25">
      <c r="B221" s="173"/>
      <c r="C221" s="174"/>
      <c r="D221" s="174"/>
      <c r="E221" s="174"/>
      <c r="F221" s="174"/>
      <c r="G221" s="174"/>
      <c r="H221" s="174"/>
      <c r="I221" s="174"/>
      <c r="J221" s="174"/>
      <c r="K221" s="174"/>
      <c r="L221" s="174"/>
      <c r="M221" s="174"/>
      <c r="N221" s="174"/>
      <c r="O221" s="174"/>
      <c r="P221" s="175"/>
    </row>
    <row r="222" spans="2:25" s="47" customFormat="1" ht="30.75" customHeight="1" x14ac:dyDescent="0.25">
      <c r="B222" s="173"/>
      <c r="C222" s="174"/>
      <c r="D222" s="174"/>
      <c r="E222" s="174"/>
      <c r="F222" s="174"/>
      <c r="G222" s="174"/>
      <c r="H222" s="174"/>
      <c r="I222" s="174"/>
      <c r="J222" s="174"/>
      <c r="K222" s="174"/>
      <c r="L222" s="174"/>
      <c r="M222" s="174"/>
      <c r="N222" s="174"/>
      <c r="O222" s="174"/>
      <c r="P222" s="175"/>
      <c r="Q222"/>
      <c r="R222"/>
      <c r="S222" s="68"/>
      <c r="T222" s="68"/>
      <c r="U222" s="68"/>
      <c r="V222" s="68"/>
      <c r="W222" s="68"/>
      <c r="X222" s="68"/>
      <c r="Y222" s="68"/>
    </row>
    <row r="223" spans="2:25" x14ac:dyDescent="0.25">
      <c r="B223" s="173"/>
      <c r="C223" s="174"/>
      <c r="D223" s="174"/>
      <c r="E223" s="174"/>
      <c r="F223" s="174"/>
      <c r="G223" s="174"/>
      <c r="H223" s="174"/>
      <c r="I223" s="174"/>
      <c r="J223" s="174"/>
      <c r="K223" s="174"/>
      <c r="L223" s="174"/>
      <c r="M223" s="174"/>
      <c r="N223" s="174"/>
      <c r="O223" s="174"/>
      <c r="P223" s="175"/>
    </row>
    <row r="224" spans="2:25" x14ac:dyDescent="0.25">
      <c r="B224" s="173"/>
      <c r="C224" s="174"/>
      <c r="D224" s="174"/>
      <c r="E224" s="174"/>
      <c r="F224" s="174"/>
      <c r="G224" s="174"/>
      <c r="H224" s="174"/>
      <c r="I224" s="174"/>
      <c r="J224" s="174"/>
      <c r="K224" s="174"/>
      <c r="L224" s="174"/>
      <c r="M224" s="174"/>
      <c r="N224" s="174"/>
      <c r="O224" s="174"/>
      <c r="P224" s="175"/>
    </row>
    <row r="225" spans="2:16" x14ac:dyDescent="0.25">
      <c r="B225" s="173"/>
      <c r="C225" s="174"/>
      <c r="D225" s="174"/>
      <c r="E225" s="174"/>
      <c r="F225" s="174"/>
      <c r="G225" s="174"/>
      <c r="H225" s="174"/>
      <c r="I225" s="174"/>
      <c r="J225" s="174"/>
      <c r="K225" s="174"/>
      <c r="L225" s="174"/>
      <c r="M225" s="174"/>
      <c r="N225" s="174"/>
      <c r="O225" s="174"/>
      <c r="P225" s="175"/>
    </row>
    <row r="226" spans="2:16" x14ac:dyDescent="0.25">
      <c r="B226" s="173"/>
      <c r="C226" s="174"/>
      <c r="D226" s="174"/>
      <c r="E226" s="174"/>
      <c r="F226" s="174"/>
      <c r="G226" s="174"/>
      <c r="H226" s="174"/>
      <c r="I226" s="174"/>
      <c r="J226" s="174"/>
      <c r="K226" s="174"/>
      <c r="L226" s="174"/>
      <c r="M226" s="174"/>
      <c r="N226" s="174"/>
      <c r="O226" s="174"/>
      <c r="P226" s="175"/>
    </row>
    <row r="227" spans="2:16" x14ac:dyDescent="0.25">
      <c r="B227" s="173"/>
      <c r="C227" s="174"/>
      <c r="D227" s="174"/>
      <c r="E227" s="174"/>
      <c r="F227" s="174"/>
      <c r="G227" s="174"/>
      <c r="H227" s="174"/>
      <c r="I227" s="174"/>
      <c r="J227" s="174"/>
      <c r="K227" s="174"/>
      <c r="L227" s="174"/>
      <c r="M227" s="174"/>
      <c r="N227" s="174"/>
      <c r="O227" s="174"/>
      <c r="P227" s="175"/>
    </row>
    <row r="228" spans="2:16" x14ac:dyDescent="0.25">
      <c r="B228" s="173"/>
      <c r="C228" s="174"/>
      <c r="D228" s="174"/>
      <c r="E228" s="174"/>
      <c r="F228" s="174"/>
      <c r="G228" s="174"/>
      <c r="H228" s="174"/>
      <c r="I228" s="174"/>
      <c r="J228" s="174"/>
      <c r="K228" s="174"/>
      <c r="L228" s="174"/>
      <c r="M228" s="174"/>
      <c r="N228" s="174"/>
      <c r="O228" s="174"/>
      <c r="P228" s="175"/>
    </row>
    <row r="229" spans="2:16" x14ac:dyDescent="0.25">
      <c r="B229" s="173"/>
      <c r="C229" s="174"/>
      <c r="D229" s="174"/>
      <c r="E229" s="174"/>
      <c r="F229" s="174"/>
      <c r="G229" s="174"/>
      <c r="H229" s="174"/>
      <c r="I229" s="174"/>
      <c r="J229" s="174"/>
      <c r="K229" s="174"/>
      <c r="L229" s="174"/>
      <c r="M229" s="174"/>
      <c r="N229" s="174"/>
      <c r="O229" s="174"/>
      <c r="P229" s="175"/>
    </row>
    <row r="230" spans="2:16" x14ac:dyDescent="0.25">
      <c r="B230" s="173"/>
      <c r="C230" s="174"/>
      <c r="D230" s="174"/>
      <c r="E230" s="174"/>
      <c r="F230" s="174"/>
      <c r="G230" s="174"/>
      <c r="H230" s="174"/>
      <c r="I230" s="174"/>
      <c r="J230" s="174"/>
      <c r="K230" s="174"/>
      <c r="L230" s="174"/>
      <c r="M230" s="174"/>
      <c r="N230" s="174"/>
      <c r="O230" s="174"/>
      <c r="P230" s="175"/>
    </row>
    <row r="231" spans="2:16" x14ac:dyDescent="0.25">
      <c r="B231" s="173"/>
      <c r="C231" s="174"/>
      <c r="D231" s="174"/>
      <c r="E231" s="174"/>
      <c r="F231" s="174"/>
      <c r="G231" s="174"/>
      <c r="H231" s="174"/>
      <c r="I231" s="174"/>
      <c r="J231" s="174"/>
      <c r="K231" s="174"/>
      <c r="L231" s="174"/>
      <c r="M231" s="174"/>
      <c r="N231" s="174"/>
      <c r="O231" s="174"/>
      <c r="P231" s="175"/>
    </row>
    <row r="232" spans="2:16" x14ac:dyDescent="0.25">
      <c r="B232" s="173"/>
      <c r="C232" s="174"/>
      <c r="D232" s="174"/>
      <c r="E232" s="174"/>
      <c r="F232" s="174"/>
      <c r="G232" s="174"/>
      <c r="H232" s="174"/>
      <c r="I232" s="174"/>
      <c r="J232" s="174"/>
      <c r="K232" s="174"/>
      <c r="L232" s="174"/>
      <c r="M232" s="174"/>
      <c r="N232" s="174"/>
      <c r="O232" s="174"/>
      <c r="P232" s="175"/>
    </row>
    <row r="233" spans="2:16" x14ac:dyDescent="0.25">
      <c r="B233" s="173"/>
      <c r="C233" s="174"/>
      <c r="D233" s="174"/>
      <c r="E233" s="174"/>
      <c r="F233" s="174"/>
      <c r="G233" s="174"/>
      <c r="H233" s="174"/>
      <c r="I233" s="174"/>
      <c r="J233" s="174"/>
      <c r="K233" s="174"/>
      <c r="L233" s="174"/>
      <c r="M233" s="174"/>
      <c r="N233" s="174"/>
      <c r="O233" s="174"/>
      <c r="P233" s="175"/>
    </row>
    <row r="234" spans="2:16" x14ac:dyDescent="0.25">
      <c r="B234" s="173"/>
      <c r="C234" s="174"/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174"/>
      <c r="P234" s="175"/>
    </row>
    <row r="235" spans="2:16" x14ac:dyDescent="0.25">
      <c r="B235" s="173"/>
      <c r="C235" s="174"/>
      <c r="D235" s="174"/>
      <c r="E235" s="174"/>
      <c r="F235" s="174"/>
      <c r="G235" s="174"/>
      <c r="H235" s="174"/>
      <c r="I235" s="174"/>
      <c r="J235" s="174"/>
      <c r="K235" s="174"/>
      <c r="L235" s="174"/>
      <c r="M235" s="174"/>
      <c r="N235" s="174"/>
      <c r="O235" s="174"/>
      <c r="P235" s="175"/>
    </row>
    <row r="236" spans="2:16" x14ac:dyDescent="0.25">
      <c r="B236" s="173"/>
      <c r="C236" s="174"/>
      <c r="D236" s="174"/>
      <c r="E236" s="174"/>
      <c r="F236" s="174"/>
      <c r="G236" s="174"/>
      <c r="H236" s="174"/>
      <c r="I236" s="174"/>
      <c r="J236" s="174"/>
      <c r="K236" s="174"/>
      <c r="L236" s="174"/>
      <c r="M236" s="174"/>
      <c r="N236" s="174"/>
      <c r="O236" s="174"/>
      <c r="P236" s="175"/>
    </row>
    <row r="237" spans="2:16" x14ac:dyDescent="0.25">
      <c r="B237" s="173"/>
      <c r="C237" s="174"/>
      <c r="D237" s="174"/>
      <c r="E237" s="174"/>
      <c r="F237" s="174"/>
      <c r="G237" s="174"/>
      <c r="H237" s="174"/>
      <c r="I237" s="174"/>
      <c r="J237" s="174"/>
      <c r="K237" s="174"/>
      <c r="L237" s="174"/>
      <c r="M237" s="174"/>
      <c r="N237" s="174"/>
      <c r="O237" s="174"/>
      <c r="P237" s="175"/>
    </row>
    <row r="238" spans="2:16" x14ac:dyDescent="0.25">
      <c r="B238" s="173"/>
      <c r="C238" s="174"/>
      <c r="D238" s="174"/>
      <c r="E238" s="174"/>
      <c r="F238" s="174"/>
      <c r="G238" s="174"/>
      <c r="H238" s="174"/>
      <c r="I238" s="174"/>
      <c r="J238" s="174"/>
      <c r="K238" s="174"/>
      <c r="L238" s="174"/>
      <c r="M238" s="174"/>
      <c r="N238" s="174"/>
      <c r="O238" s="174"/>
      <c r="P238" s="175"/>
    </row>
    <row r="239" spans="2:16" x14ac:dyDescent="0.25">
      <c r="B239" s="173"/>
      <c r="C239" s="174"/>
      <c r="D239" s="174"/>
      <c r="E239" s="174"/>
      <c r="F239" s="174"/>
      <c r="G239" s="174"/>
      <c r="H239" s="174"/>
      <c r="I239" s="174"/>
      <c r="J239" s="174"/>
      <c r="K239" s="174"/>
      <c r="L239" s="174"/>
      <c r="M239" s="174"/>
      <c r="N239" s="174"/>
      <c r="O239" s="174"/>
      <c r="P239" s="175"/>
    </row>
    <row r="240" spans="2:16" x14ac:dyDescent="0.25">
      <c r="B240" s="173"/>
      <c r="C240" s="174"/>
      <c r="D240" s="174"/>
      <c r="E240" s="174"/>
      <c r="F240" s="174"/>
      <c r="G240" s="174"/>
      <c r="H240" s="174"/>
      <c r="I240" s="174"/>
      <c r="J240" s="174"/>
      <c r="K240" s="174"/>
      <c r="L240" s="174"/>
      <c r="M240" s="174"/>
      <c r="N240" s="174"/>
      <c r="O240" s="174"/>
      <c r="P240" s="175"/>
    </row>
    <row r="241" spans="2:25" x14ac:dyDescent="0.25">
      <c r="B241" s="173"/>
      <c r="C241" s="174"/>
      <c r="D241" s="174"/>
      <c r="E241" s="174"/>
      <c r="F241" s="174"/>
      <c r="G241" s="174"/>
      <c r="H241" s="174"/>
      <c r="I241" s="174"/>
      <c r="J241" s="174"/>
      <c r="K241" s="174"/>
      <c r="L241" s="174"/>
      <c r="M241" s="174"/>
      <c r="N241" s="174"/>
      <c r="O241" s="174"/>
      <c r="P241" s="175"/>
    </row>
    <row r="242" spans="2:25" x14ac:dyDescent="0.25">
      <c r="B242" s="176"/>
      <c r="C242" s="177"/>
      <c r="D242" s="177"/>
      <c r="E242" s="177"/>
      <c r="F242" s="177"/>
      <c r="G242" s="177"/>
      <c r="H242" s="177"/>
      <c r="I242" s="177"/>
      <c r="J242" s="177"/>
      <c r="K242" s="177"/>
      <c r="L242" s="177"/>
      <c r="M242" s="177"/>
      <c r="N242" s="177"/>
      <c r="O242" s="177"/>
      <c r="P242" s="178"/>
    </row>
    <row r="243" spans="2:25" x14ac:dyDescent="0.25">
      <c r="B243" s="179"/>
      <c r="C243" s="179"/>
      <c r="D243" s="179"/>
      <c r="E243" s="179"/>
      <c r="F243" s="179"/>
      <c r="G243" s="179"/>
      <c r="H243" s="179"/>
      <c r="I243" s="179"/>
      <c r="J243" s="179"/>
      <c r="K243" s="179"/>
      <c r="L243" s="179"/>
      <c r="M243" s="179"/>
      <c r="N243" s="90"/>
    </row>
    <row r="244" spans="2:25" x14ac:dyDescent="0.25">
      <c r="D244" s="44"/>
      <c r="E244" s="44"/>
      <c r="F244" s="44"/>
      <c r="G244" s="44"/>
      <c r="H244" s="44"/>
      <c r="I244" s="44"/>
      <c r="J244" s="44"/>
    </row>
    <row r="245" spans="2:25" x14ac:dyDescent="0.25">
      <c r="B245" s="47"/>
      <c r="C245" s="47"/>
      <c r="D245" s="68"/>
      <c r="E245" s="68"/>
      <c r="F245" s="68"/>
      <c r="G245" s="68"/>
      <c r="H245" s="68"/>
      <c r="I245" s="68"/>
      <c r="J245" s="68"/>
      <c r="K245" s="47"/>
      <c r="L245" s="47"/>
      <c r="M245" s="47"/>
      <c r="N245" s="47"/>
      <c r="O245" s="47"/>
      <c r="P245" s="47"/>
      <c r="Q245" s="47"/>
      <c r="R245" s="47"/>
    </row>
    <row r="246" spans="2:25" ht="13.15" customHeight="1" x14ac:dyDescent="0.25">
      <c r="D246" s="44"/>
      <c r="E246" s="44"/>
      <c r="F246" s="44"/>
      <c r="G246" s="44"/>
      <c r="H246" s="44"/>
      <c r="I246" s="44"/>
      <c r="J246" s="44"/>
    </row>
    <row r="247" spans="2:25" ht="15" customHeight="1" x14ac:dyDescent="0.25">
      <c r="D247" s="44"/>
      <c r="E247" s="44"/>
      <c r="F247" s="44"/>
      <c r="G247" s="44"/>
      <c r="H247" s="44"/>
      <c r="I247" s="44"/>
      <c r="J247" s="44"/>
    </row>
    <row r="248" spans="2:25" ht="19.5" customHeight="1" x14ac:dyDescent="0.25">
      <c r="D248" s="44"/>
      <c r="E248" s="44"/>
      <c r="F248" s="44"/>
      <c r="G248" s="44"/>
      <c r="H248" s="44"/>
      <c r="I248" s="44"/>
      <c r="J248" s="44"/>
      <c r="S248"/>
      <c r="T248"/>
      <c r="U248"/>
      <c r="V248"/>
      <c r="W248"/>
      <c r="X248"/>
      <c r="Y248"/>
    </row>
    <row r="249" spans="2:25" s="47" customFormat="1" ht="33" customHeight="1" x14ac:dyDescent="0.25">
      <c r="B249"/>
      <c r="C249"/>
      <c r="D249" s="44"/>
      <c r="E249" s="44"/>
      <c r="F249" s="44"/>
      <c r="G249" s="44"/>
      <c r="H249" s="44"/>
      <c r="I249" s="44"/>
      <c r="J249" s="44"/>
      <c r="K249"/>
      <c r="L249"/>
      <c r="M249"/>
      <c r="N249"/>
      <c r="O249"/>
      <c r="P249"/>
      <c r="Q249"/>
      <c r="R249"/>
    </row>
    <row r="250" spans="2:25" x14ac:dyDescent="0.25">
      <c r="D250" s="44"/>
      <c r="E250" s="44"/>
      <c r="F250" s="44"/>
      <c r="G250" s="44"/>
      <c r="H250" s="44"/>
      <c r="I250" s="44"/>
      <c r="J250" s="44"/>
      <c r="S250"/>
      <c r="T250"/>
      <c r="U250"/>
      <c r="V250"/>
      <c r="W250"/>
      <c r="X250"/>
      <c r="Y250"/>
    </row>
    <row r="251" spans="2:25" ht="15" customHeight="1" x14ac:dyDescent="0.25">
      <c r="D251" s="44"/>
      <c r="E251" s="44"/>
      <c r="F251" s="44"/>
      <c r="G251" s="44"/>
      <c r="H251" s="44"/>
      <c r="I251" s="44"/>
      <c r="J251" s="44"/>
      <c r="S251"/>
      <c r="T251"/>
      <c r="U251"/>
      <c r="V251"/>
      <c r="W251"/>
      <c r="X251"/>
      <c r="Y251"/>
    </row>
    <row r="252" spans="2:25" x14ac:dyDescent="0.25">
      <c r="D252" s="44"/>
      <c r="E252" s="44"/>
      <c r="F252" s="44"/>
      <c r="G252" s="44"/>
      <c r="H252" s="44"/>
      <c r="I252" s="44"/>
      <c r="J252" s="44"/>
      <c r="S252"/>
      <c r="T252"/>
      <c r="U252"/>
      <c r="V252"/>
      <c r="W252"/>
      <c r="X252"/>
      <c r="Y252"/>
    </row>
    <row r="253" spans="2:25" x14ac:dyDescent="0.25">
      <c r="D253" s="44"/>
      <c r="E253" s="44"/>
      <c r="F253" s="44"/>
      <c r="G253" s="44"/>
      <c r="H253" s="44"/>
      <c r="I253" s="44"/>
      <c r="J253" s="44"/>
      <c r="S253"/>
      <c r="T253"/>
      <c r="U253"/>
      <c r="V253"/>
      <c r="W253"/>
      <c r="X253"/>
      <c r="Y253"/>
    </row>
    <row r="254" spans="2:25" x14ac:dyDescent="0.25">
      <c r="D254" s="44"/>
      <c r="E254" s="44"/>
      <c r="F254" s="44"/>
      <c r="G254" s="44"/>
      <c r="H254" s="44"/>
      <c r="I254" s="44"/>
      <c r="J254" s="44"/>
      <c r="S254"/>
      <c r="T254"/>
      <c r="U254"/>
      <c r="V254"/>
      <c r="W254"/>
      <c r="X254"/>
      <c r="Y254"/>
    </row>
    <row r="255" spans="2:25" x14ac:dyDescent="0.25">
      <c r="D255" s="44"/>
      <c r="E255" s="44"/>
      <c r="F255" s="44"/>
      <c r="G255" s="44"/>
      <c r="H255" s="44"/>
      <c r="I255" s="44"/>
      <c r="J255" s="44"/>
      <c r="S255"/>
      <c r="T255"/>
      <c r="U255"/>
      <c r="V255"/>
      <c r="W255"/>
      <c r="X255"/>
      <c r="Y255"/>
    </row>
    <row r="256" spans="2:25" x14ac:dyDescent="0.25">
      <c r="D256" s="44"/>
      <c r="E256" s="44"/>
      <c r="F256" s="44"/>
      <c r="G256" s="44"/>
      <c r="H256" s="44"/>
      <c r="I256" s="44"/>
      <c r="J256" s="44"/>
      <c r="S256"/>
      <c r="T256"/>
      <c r="U256"/>
      <c r="V256"/>
      <c r="W256"/>
      <c r="X256"/>
      <c r="Y256"/>
    </row>
    <row r="257" spans="4:25" x14ac:dyDescent="0.25">
      <c r="D257" s="44"/>
      <c r="E257" s="44"/>
      <c r="F257" s="44"/>
      <c r="G257" s="44"/>
      <c r="H257" s="44"/>
      <c r="I257" s="44"/>
      <c r="J257" s="44"/>
      <c r="S257"/>
      <c r="T257"/>
      <c r="U257"/>
      <c r="V257"/>
      <c r="W257"/>
      <c r="X257"/>
      <c r="Y257"/>
    </row>
    <row r="258" spans="4:25" x14ac:dyDescent="0.25">
      <c r="D258" s="44"/>
      <c r="E258" s="44"/>
      <c r="F258" s="44"/>
      <c r="G258" s="44"/>
      <c r="H258" s="44"/>
      <c r="I258" s="44"/>
      <c r="J258" s="44"/>
      <c r="S258"/>
      <c r="T258"/>
      <c r="U258"/>
      <c r="V258"/>
      <c r="W258"/>
      <c r="X258"/>
      <c r="Y258"/>
    </row>
    <row r="259" spans="4:25" x14ac:dyDescent="0.25">
      <c r="D259" s="44"/>
      <c r="E259" s="44"/>
      <c r="F259" s="44"/>
      <c r="G259" s="44"/>
      <c r="H259" s="44"/>
      <c r="I259" s="44"/>
      <c r="J259" s="44"/>
      <c r="S259"/>
      <c r="T259"/>
      <c r="U259"/>
      <c r="V259"/>
      <c r="W259"/>
      <c r="X259"/>
      <c r="Y259"/>
    </row>
    <row r="260" spans="4:25" x14ac:dyDescent="0.25">
      <c r="D260" s="44"/>
      <c r="E260" s="44"/>
      <c r="F260" s="44"/>
      <c r="G260" s="44"/>
      <c r="H260" s="44"/>
      <c r="I260" s="44"/>
      <c r="J260" s="44"/>
      <c r="S260"/>
      <c r="T260"/>
      <c r="U260"/>
      <c r="V260"/>
      <c r="W260"/>
      <c r="X260"/>
      <c r="Y260"/>
    </row>
    <row r="261" spans="4:25" x14ac:dyDescent="0.25">
      <c r="D261" s="44"/>
      <c r="E261" s="44"/>
      <c r="F261" s="44"/>
      <c r="G261" s="44"/>
      <c r="H261" s="44"/>
      <c r="I261" s="44"/>
      <c r="J261" s="44"/>
      <c r="S261"/>
      <c r="T261"/>
      <c r="U261"/>
      <c r="V261"/>
      <c r="W261"/>
      <c r="X261"/>
      <c r="Y261"/>
    </row>
    <row r="262" spans="4:25" x14ac:dyDescent="0.25">
      <c r="D262" s="44"/>
      <c r="E262" s="44"/>
      <c r="F262" s="44"/>
      <c r="G262" s="44"/>
      <c r="H262" s="44"/>
      <c r="I262" s="44"/>
      <c r="J262" s="44"/>
      <c r="S262"/>
      <c r="T262"/>
      <c r="U262"/>
      <c r="V262"/>
      <c r="W262"/>
      <c r="X262"/>
      <c r="Y262"/>
    </row>
    <row r="263" spans="4:25" x14ac:dyDescent="0.25">
      <c r="D263" s="44"/>
      <c r="E263" s="44"/>
      <c r="F263" s="44"/>
      <c r="G263" s="44"/>
      <c r="H263" s="44"/>
      <c r="I263" s="44"/>
      <c r="J263" s="44"/>
      <c r="S263"/>
      <c r="T263"/>
      <c r="U263"/>
      <c r="V263"/>
      <c r="W263"/>
      <c r="X263"/>
      <c r="Y263"/>
    </row>
    <row r="264" spans="4:25" x14ac:dyDescent="0.25">
      <c r="D264" s="44"/>
      <c r="E264" s="44"/>
      <c r="F264" s="44"/>
      <c r="G264" s="44"/>
      <c r="H264" s="44"/>
      <c r="I264" s="44"/>
      <c r="J264" s="44"/>
      <c r="S264"/>
      <c r="T264"/>
      <c r="U264"/>
      <c r="V264"/>
      <c r="W264"/>
      <c r="X264"/>
      <c r="Y264"/>
    </row>
    <row r="265" spans="4:25" x14ac:dyDescent="0.25">
      <c r="D265" s="44"/>
      <c r="E265" s="44"/>
      <c r="F265" s="44"/>
      <c r="G265" s="44"/>
      <c r="H265" s="44"/>
      <c r="I265" s="44"/>
      <c r="J265" s="44"/>
      <c r="S265"/>
      <c r="T265"/>
      <c r="U265"/>
      <c r="V265"/>
      <c r="W265"/>
      <c r="X265"/>
      <c r="Y265"/>
    </row>
    <row r="266" spans="4:25" x14ac:dyDescent="0.25">
      <c r="D266" s="44"/>
      <c r="E266" s="44"/>
      <c r="F266" s="44"/>
      <c r="G266" s="44"/>
      <c r="H266" s="44"/>
      <c r="I266" s="44"/>
      <c r="J266" s="44"/>
      <c r="S266"/>
      <c r="T266"/>
      <c r="U266"/>
      <c r="V266"/>
      <c r="W266"/>
      <c r="X266"/>
      <c r="Y266"/>
    </row>
    <row r="267" spans="4:25" x14ac:dyDescent="0.25">
      <c r="D267" s="44"/>
      <c r="E267" s="44"/>
      <c r="F267" s="44"/>
      <c r="G267" s="44"/>
      <c r="H267" s="44"/>
      <c r="I267" s="44"/>
      <c r="J267" s="44"/>
      <c r="S267"/>
      <c r="T267"/>
      <c r="U267"/>
      <c r="V267"/>
      <c r="W267"/>
      <c r="X267"/>
      <c r="Y267"/>
    </row>
    <row r="268" spans="4:25" x14ac:dyDescent="0.25">
      <c r="D268" s="44"/>
      <c r="E268" s="44"/>
      <c r="F268" s="44"/>
      <c r="G268" s="44"/>
      <c r="H268" s="44"/>
      <c r="I268" s="44"/>
      <c r="J268" s="44"/>
      <c r="S268"/>
      <c r="T268"/>
      <c r="U268"/>
      <c r="V268"/>
      <c r="W268"/>
      <c r="X268"/>
      <c r="Y268"/>
    </row>
    <row r="269" spans="4:25" x14ac:dyDescent="0.25">
      <c r="D269" s="44"/>
      <c r="E269" s="44"/>
      <c r="F269" s="44"/>
      <c r="G269" s="44"/>
      <c r="H269" s="44"/>
      <c r="I269" s="44"/>
      <c r="J269" s="44"/>
      <c r="S269"/>
      <c r="T269"/>
      <c r="U269"/>
      <c r="V269"/>
      <c r="W269"/>
      <c r="X269"/>
      <c r="Y269"/>
    </row>
    <row r="270" spans="4:25" x14ac:dyDescent="0.25">
      <c r="D270" s="44"/>
      <c r="E270" s="44"/>
      <c r="F270" s="44"/>
      <c r="G270" s="44"/>
      <c r="H270" s="44"/>
      <c r="I270" s="44"/>
      <c r="J270" s="44"/>
      <c r="S270"/>
      <c r="T270"/>
      <c r="U270"/>
      <c r="V270"/>
      <c r="W270"/>
      <c r="X270"/>
      <c r="Y270"/>
    </row>
    <row r="271" spans="4:25" x14ac:dyDescent="0.25">
      <c r="D271" s="44"/>
      <c r="E271" s="44"/>
      <c r="F271" s="44"/>
      <c r="G271" s="44"/>
      <c r="H271" s="44"/>
      <c r="I271" s="44"/>
      <c r="J271" s="44"/>
      <c r="S271"/>
      <c r="T271"/>
      <c r="U271"/>
      <c r="V271"/>
      <c r="W271"/>
      <c r="X271"/>
      <c r="Y271"/>
    </row>
    <row r="272" spans="4:25" x14ac:dyDescent="0.25">
      <c r="D272" s="44"/>
      <c r="E272" s="44"/>
      <c r="F272" s="44"/>
      <c r="G272" s="44"/>
      <c r="H272" s="44"/>
      <c r="I272" s="44"/>
      <c r="J272" s="44"/>
      <c r="S272"/>
      <c r="T272"/>
      <c r="U272"/>
      <c r="V272"/>
      <c r="W272"/>
      <c r="X272"/>
      <c r="Y272"/>
    </row>
    <row r="273" spans="4:25" x14ac:dyDescent="0.25">
      <c r="D273" s="44"/>
      <c r="E273" s="44"/>
      <c r="F273" s="44"/>
      <c r="G273" s="44"/>
      <c r="H273" s="44"/>
      <c r="I273" s="44"/>
      <c r="J273" s="44"/>
      <c r="S273"/>
      <c r="T273"/>
      <c r="U273"/>
      <c r="V273"/>
      <c r="W273"/>
      <c r="X273"/>
      <c r="Y273"/>
    </row>
    <row r="274" spans="4:25" x14ac:dyDescent="0.25">
      <c r="D274" s="44"/>
      <c r="E274" s="44"/>
      <c r="F274" s="44"/>
      <c r="G274" s="44"/>
      <c r="H274" s="44"/>
      <c r="I274" s="44"/>
      <c r="J274" s="44"/>
      <c r="S274"/>
      <c r="T274"/>
      <c r="U274"/>
      <c r="V274"/>
      <c r="W274"/>
      <c r="X274"/>
      <c r="Y274"/>
    </row>
    <row r="275" spans="4:25" x14ac:dyDescent="0.25">
      <c r="D275" s="44"/>
      <c r="E275" s="44"/>
      <c r="F275" s="44"/>
      <c r="G275" s="44"/>
      <c r="H275" s="44"/>
      <c r="I275" s="44"/>
      <c r="J275" s="44"/>
      <c r="S275"/>
      <c r="T275"/>
      <c r="U275"/>
      <c r="V275"/>
      <c r="W275"/>
      <c r="X275"/>
      <c r="Y275"/>
    </row>
    <row r="276" spans="4:25" x14ac:dyDescent="0.25">
      <c r="D276" s="44"/>
      <c r="E276" s="44"/>
      <c r="F276" s="44"/>
      <c r="G276" s="44"/>
      <c r="H276" s="44"/>
      <c r="I276" s="44"/>
      <c r="J276" s="44"/>
      <c r="S276"/>
      <c r="T276"/>
      <c r="U276"/>
      <c r="V276"/>
      <c r="W276"/>
      <c r="X276"/>
      <c r="Y276"/>
    </row>
    <row r="277" spans="4:25" ht="13.15" customHeight="1" x14ac:dyDescent="0.25">
      <c r="D277" s="44"/>
      <c r="E277" s="44"/>
      <c r="F277" s="44"/>
      <c r="G277" s="44"/>
      <c r="H277" s="44"/>
      <c r="I277" s="44"/>
      <c r="J277" s="44"/>
      <c r="S277"/>
      <c r="T277"/>
      <c r="U277"/>
      <c r="V277"/>
      <c r="W277"/>
      <c r="X277"/>
      <c r="Y277"/>
    </row>
    <row r="278" spans="4:25" x14ac:dyDescent="0.25">
      <c r="D278" s="44"/>
      <c r="E278" s="44"/>
      <c r="F278" s="44"/>
      <c r="G278" s="44"/>
      <c r="H278" s="44"/>
      <c r="I278" s="44"/>
      <c r="J278" s="44"/>
      <c r="S278"/>
      <c r="T278"/>
      <c r="U278"/>
      <c r="V278"/>
      <c r="W278"/>
      <c r="X278"/>
      <c r="Y278"/>
    </row>
    <row r="279" spans="4:25" x14ac:dyDescent="0.25">
      <c r="D279" s="44"/>
      <c r="E279" s="44"/>
      <c r="F279" s="44"/>
      <c r="G279" s="44"/>
      <c r="H279" s="44"/>
      <c r="I279" s="44"/>
      <c r="J279" s="44"/>
      <c r="S279"/>
      <c r="T279"/>
      <c r="U279"/>
      <c r="V279"/>
      <c r="W279"/>
      <c r="X279"/>
      <c r="Y279"/>
    </row>
    <row r="280" spans="4:25" ht="30.6" customHeight="1" x14ac:dyDescent="0.25">
      <c r="D280" s="44"/>
      <c r="E280" s="44"/>
      <c r="F280" s="44"/>
      <c r="G280" s="44"/>
      <c r="H280" s="44"/>
      <c r="I280" s="44"/>
      <c r="J280" s="44"/>
      <c r="S280"/>
      <c r="T280"/>
      <c r="U280"/>
      <c r="V280"/>
      <c r="W280"/>
      <c r="X280"/>
      <c r="Y280"/>
    </row>
    <row r="281" spans="4:25" x14ac:dyDescent="0.25">
      <c r="D281" s="44"/>
      <c r="E281" s="44"/>
      <c r="F281" s="44"/>
      <c r="G281" s="44"/>
      <c r="H281" s="44"/>
      <c r="I281" s="44"/>
      <c r="J281" s="44"/>
      <c r="S281"/>
      <c r="T281"/>
      <c r="U281"/>
      <c r="V281"/>
      <c r="W281"/>
      <c r="X281"/>
      <c r="Y281"/>
    </row>
    <row r="282" spans="4:25" ht="45" customHeight="1" x14ac:dyDescent="0.25">
      <c r="D282" s="44"/>
      <c r="E282" s="44"/>
      <c r="F282" s="44"/>
      <c r="G282" s="44"/>
      <c r="H282" s="44"/>
      <c r="I282" s="44"/>
      <c r="J282" s="44"/>
      <c r="S282"/>
      <c r="T282"/>
      <c r="U282"/>
      <c r="V282"/>
      <c r="W282"/>
      <c r="X282"/>
      <c r="Y282"/>
    </row>
    <row r="283" spans="4:25" x14ac:dyDescent="0.25">
      <c r="D283" s="44"/>
      <c r="E283" s="44"/>
      <c r="F283" s="44"/>
      <c r="G283" s="44"/>
      <c r="H283" s="44"/>
      <c r="I283" s="44"/>
      <c r="J283" s="44"/>
      <c r="S283"/>
      <c r="T283"/>
      <c r="U283"/>
      <c r="V283"/>
      <c r="W283"/>
      <c r="X283"/>
      <c r="Y283"/>
    </row>
    <row r="284" spans="4:25" x14ac:dyDescent="0.25">
      <c r="D284" s="44"/>
      <c r="E284" s="44"/>
      <c r="F284" s="44"/>
      <c r="G284" s="44"/>
      <c r="H284" s="44"/>
      <c r="I284" s="44"/>
      <c r="J284" s="44"/>
      <c r="S284"/>
      <c r="T284"/>
      <c r="U284"/>
      <c r="V284"/>
      <c r="W284"/>
      <c r="X284"/>
      <c r="Y284"/>
    </row>
    <row r="285" spans="4:25" x14ac:dyDescent="0.25">
      <c r="D285" s="44"/>
      <c r="E285" s="44"/>
      <c r="F285" s="44"/>
      <c r="G285" s="44"/>
      <c r="H285" s="44"/>
      <c r="I285" s="44"/>
      <c r="J285" s="44"/>
      <c r="S285"/>
      <c r="T285"/>
      <c r="U285"/>
      <c r="V285"/>
      <c r="W285"/>
      <c r="X285"/>
      <c r="Y285"/>
    </row>
    <row r="286" spans="4:25" x14ac:dyDescent="0.25">
      <c r="D286" s="44"/>
      <c r="E286" s="44"/>
      <c r="F286" s="44"/>
      <c r="G286" s="44"/>
      <c r="H286" s="44"/>
      <c r="I286" s="44"/>
      <c r="J286" s="44"/>
      <c r="S286"/>
      <c r="T286"/>
      <c r="U286"/>
      <c r="V286"/>
      <c r="W286"/>
      <c r="X286"/>
      <c r="Y286"/>
    </row>
    <row r="287" spans="4:25" x14ac:dyDescent="0.25">
      <c r="D287" s="44"/>
      <c r="E287" s="44"/>
      <c r="F287" s="44"/>
      <c r="G287" s="44"/>
      <c r="H287" s="44"/>
      <c r="I287" s="44"/>
      <c r="J287" s="44"/>
      <c r="S287"/>
      <c r="T287"/>
      <c r="U287"/>
      <c r="V287"/>
      <c r="W287"/>
      <c r="X287"/>
      <c r="Y287"/>
    </row>
    <row r="288" spans="4:25" x14ac:dyDescent="0.25">
      <c r="D288" s="44"/>
      <c r="E288" s="44"/>
      <c r="F288" s="44"/>
      <c r="G288" s="44"/>
      <c r="H288" s="44"/>
      <c r="I288" s="44"/>
      <c r="J288" s="44"/>
      <c r="S288"/>
      <c r="T288"/>
      <c r="U288"/>
      <c r="V288"/>
      <c r="W288"/>
      <c r="X288"/>
      <c r="Y288"/>
    </row>
    <row r="289" spans="2:25" x14ac:dyDescent="0.25">
      <c r="D289" s="44"/>
      <c r="E289" s="44"/>
      <c r="F289" s="44"/>
      <c r="G289" s="44"/>
      <c r="H289" s="44"/>
      <c r="I289" s="44"/>
      <c r="J289" s="44"/>
      <c r="S289"/>
      <c r="T289"/>
      <c r="U289"/>
      <c r="V289"/>
      <c r="W289"/>
      <c r="X289"/>
      <c r="Y289"/>
    </row>
    <row r="290" spans="2:25" x14ac:dyDescent="0.25">
      <c r="D290" s="44"/>
      <c r="E290" s="44"/>
      <c r="F290" s="44"/>
      <c r="G290" s="44"/>
      <c r="H290" s="44"/>
      <c r="I290" s="44"/>
      <c r="J290" s="44"/>
      <c r="S290"/>
      <c r="T290"/>
      <c r="U290"/>
      <c r="V290"/>
      <c r="W290"/>
      <c r="X290"/>
      <c r="Y290"/>
    </row>
    <row r="291" spans="2:25" x14ac:dyDescent="0.25">
      <c r="D291" s="44"/>
      <c r="E291" s="44"/>
      <c r="F291" s="44"/>
      <c r="G291" s="44"/>
      <c r="H291" s="44"/>
      <c r="I291" s="44"/>
      <c r="J291" s="44"/>
      <c r="S291"/>
      <c r="T291"/>
      <c r="U291"/>
      <c r="V291"/>
      <c r="W291"/>
      <c r="X291"/>
      <c r="Y291"/>
    </row>
    <row r="292" spans="2:25" x14ac:dyDescent="0.25">
      <c r="D292" s="44"/>
      <c r="E292" s="44"/>
      <c r="F292" s="44"/>
      <c r="G292" s="44"/>
      <c r="H292" s="44"/>
      <c r="I292" s="44"/>
      <c r="J292" s="44"/>
      <c r="S292"/>
      <c r="T292"/>
      <c r="U292"/>
      <c r="V292"/>
      <c r="W292"/>
      <c r="X292"/>
      <c r="Y292"/>
    </row>
    <row r="293" spans="2:25" x14ac:dyDescent="0.25">
      <c r="D293" s="44"/>
      <c r="E293" s="44"/>
      <c r="F293" s="44"/>
      <c r="G293" s="44"/>
      <c r="H293" s="44"/>
      <c r="I293" s="44"/>
      <c r="J293" s="44"/>
      <c r="S293"/>
      <c r="T293"/>
      <c r="U293"/>
      <c r="V293"/>
      <c r="W293"/>
      <c r="X293"/>
      <c r="Y293"/>
    </row>
    <row r="294" spans="2:25" x14ac:dyDescent="0.25">
      <c r="D294" s="44"/>
      <c r="E294" s="44"/>
      <c r="F294" s="44"/>
      <c r="G294" s="44"/>
      <c r="H294" s="44"/>
      <c r="I294" s="44"/>
      <c r="J294" s="44"/>
      <c r="S294"/>
      <c r="T294"/>
      <c r="U294"/>
      <c r="V294"/>
      <c r="W294"/>
      <c r="X294"/>
      <c r="Y294"/>
    </row>
    <row r="295" spans="2:25" x14ac:dyDescent="0.25">
      <c r="D295" s="44"/>
      <c r="E295" s="44"/>
      <c r="F295" s="44"/>
      <c r="G295" s="44"/>
      <c r="H295" s="44"/>
      <c r="I295" s="44"/>
      <c r="J295" s="44"/>
      <c r="S295"/>
      <c r="T295"/>
      <c r="U295"/>
      <c r="V295"/>
      <c r="W295"/>
      <c r="X295"/>
      <c r="Y295"/>
    </row>
    <row r="296" spans="2:25" x14ac:dyDescent="0.25">
      <c r="D296" s="44"/>
      <c r="E296" s="44"/>
      <c r="F296" s="44"/>
      <c r="G296" s="44"/>
      <c r="H296" s="44"/>
      <c r="I296" s="44"/>
      <c r="J296" s="44"/>
      <c r="S296"/>
      <c r="T296"/>
      <c r="U296"/>
      <c r="V296"/>
      <c r="W296"/>
      <c r="X296"/>
      <c r="Y296"/>
    </row>
    <row r="297" spans="2:25" x14ac:dyDescent="0.25">
      <c r="D297" s="44"/>
      <c r="E297" s="44"/>
      <c r="F297" s="44"/>
      <c r="G297" s="44"/>
      <c r="H297" s="44"/>
      <c r="I297" s="44"/>
      <c r="J297" s="44"/>
      <c r="S297"/>
      <c r="T297"/>
      <c r="U297"/>
      <c r="V297"/>
      <c r="W297"/>
      <c r="X297"/>
      <c r="Y297"/>
    </row>
    <row r="298" spans="2:25" x14ac:dyDescent="0.25">
      <c r="D298" s="44"/>
      <c r="E298" s="44"/>
      <c r="F298" s="44"/>
      <c r="G298" s="44"/>
      <c r="H298" s="44"/>
      <c r="I298" s="44"/>
      <c r="J298" s="44"/>
      <c r="S298"/>
      <c r="T298"/>
      <c r="U298"/>
      <c r="V298"/>
      <c r="W298"/>
      <c r="X298"/>
      <c r="Y298"/>
    </row>
    <row r="299" spans="2:25" x14ac:dyDescent="0.25">
      <c r="D299" s="44"/>
      <c r="E299" s="44"/>
      <c r="F299" s="44"/>
      <c r="G299" s="44"/>
      <c r="H299" s="44"/>
      <c r="I299" s="44"/>
      <c r="J299" s="44"/>
      <c r="S299"/>
      <c r="T299"/>
      <c r="U299"/>
      <c r="V299"/>
      <c r="W299"/>
      <c r="X299"/>
      <c r="Y299"/>
    </row>
    <row r="300" spans="2:25" x14ac:dyDescent="0.25">
      <c r="D300" s="44"/>
      <c r="E300" s="44"/>
      <c r="F300" s="44"/>
      <c r="G300" s="44"/>
      <c r="H300" s="44"/>
      <c r="I300" s="44"/>
      <c r="J300" s="44"/>
      <c r="S300"/>
      <c r="T300"/>
      <c r="U300"/>
      <c r="V300"/>
      <c r="W300"/>
      <c r="X300"/>
      <c r="Y300"/>
    </row>
    <row r="301" spans="2:25" x14ac:dyDescent="0.25">
      <c r="D301" s="44"/>
      <c r="E301" s="44"/>
      <c r="F301" s="44"/>
      <c r="G301" s="44"/>
      <c r="H301" s="44"/>
      <c r="I301" s="44"/>
      <c r="J301" s="44"/>
      <c r="S301"/>
      <c r="T301"/>
      <c r="U301"/>
      <c r="V301"/>
      <c r="W301"/>
      <c r="X301"/>
      <c r="Y301"/>
    </row>
    <row r="302" spans="2:25" x14ac:dyDescent="0.25">
      <c r="D302" s="44"/>
      <c r="E302" s="44"/>
      <c r="F302" s="44"/>
      <c r="G302" s="44"/>
      <c r="H302" s="44"/>
      <c r="I302" s="44"/>
      <c r="J302" s="44"/>
      <c r="S302"/>
      <c r="T302"/>
      <c r="U302"/>
      <c r="V302"/>
      <c r="W302"/>
      <c r="X302"/>
      <c r="Y302"/>
    </row>
    <row r="303" spans="2:25" x14ac:dyDescent="0.25">
      <c r="D303" s="44"/>
      <c r="E303" s="44"/>
      <c r="F303" s="44"/>
      <c r="G303" s="44"/>
      <c r="H303" s="44"/>
      <c r="I303" s="44"/>
      <c r="J303" s="44"/>
      <c r="S303"/>
      <c r="T303"/>
      <c r="U303"/>
      <c r="V303"/>
      <c r="W303"/>
      <c r="X303"/>
      <c r="Y303"/>
    </row>
    <row r="304" spans="2:25" x14ac:dyDescent="0.25">
      <c r="B304" s="47"/>
      <c r="C304" s="47"/>
      <c r="D304" s="68"/>
      <c r="E304" s="68"/>
      <c r="F304" s="68"/>
      <c r="G304" s="68"/>
      <c r="H304" s="68"/>
      <c r="I304" s="68"/>
      <c r="J304" s="68"/>
      <c r="K304" s="47"/>
      <c r="L304" s="47"/>
      <c r="M304" s="47"/>
      <c r="N304" s="47"/>
      <c r="O304" s="47"/>
      <c r="P304" s="47"/>
      <c r="Q304" s="47"/>
      <c r="R304" s="47"/>
      <c r="S304"/>
      <c r="T304"/>
      <c r="U304"/>
      <c r="V304"/>
      <c r="W304"/>
      <c r="X304"/>
      <c r="Y304"/>
    </row>
    <row r="305" spans="2:25" x14ac:dyDescent="0.25">
      <c r="D305" s="44"/>
      <c r="E305" s="44"/>
      <c r="F305" s="44"/>
      <c r="G305" s="44"/>
      <c r="H305" s="44"/>
      <c r="I305" s="44"/>
      <c r="J305" s="44"/>
      <c r="S305"/>
      <c r="T305"/>
      <c r="U305"/>
      <c r="V305"/>
      <c r="W305"/>
      <c r="X305"/>
      <c r="Y305"/>
    </row>
    <row r="306" spans="2:25" ht="13.15" customHeight="1" x14ac:dyDescent="0.25">
      <c r="D306" s="44"/>
      <c r="E306" s="44"/>
      <c r="F306" s="44"/>
      <c r="G306" s="44"/>
      <c r="H306" s="44"/>
      <c r="I306" s="44"/>
      <c r="J306" s="44"/>
      <c r="S306"/>
      <c r="T306"/>
      <c r="U306"/>
      <c r="V306"/>
      <c r="W306"/>
      <c r="X306"/>
      <c r="Y306"/>
    </row>
    <row r="307" spans="2:25" x14ac:dyDescent="0.25">
      <c r="D307" s="44"/>
      <c r="E307" s="44"/>
      <c r="F307" s="44"/>
      <c r="G307" s="44"/>
      <c r="H307" s="44"/>
      <c r="I307" s="44"/>
      <c r="J307" s="44"/>
      <c r="S307"/>
      <c r="T307"/>
      <c r="U307"/>
      <c r="V307"/>
      <c r="W307"/>
      <c r="X307"/>
      <c r="Y307"/>
    </row>
    <row r="308" spans="2:25" s="47" customFormat="1" ht="52.5" customHeight="1" x14ac:dyDescent="0.25">
      <c r="B308"/>
      <c r="C308"/>
      <c r="D308" s="44"/>
      <c r="E308" s="44"/>
      <c r="F308" s="44"/>
      <c r="G308" s="44"/>
      <c r="H308" s="44"/>
      <c r="I308" s="44"/>
      <c r="J308" s="44"/>
      <c r="K308"/>
      <c r="L308"/>
      <c r="M308"/>
      <c r="N308"/>
      <c r="O308"/>
      <c r="P308"/>
      <c r="Q308"/>
      <c r="R308"/>
    </row>
    <row r="309" spans="2:25" x14ac:dyDescent="0.25">
      <c r="D309" s="44"/>
      <c r="E309" s="44"/>
      <c r="F309" s="44"/>
      <c r="G309" s="44"/>
      <c r="H309" s="44"/>
      <c r="I309" s="44"/>
      <c r="J309" s="44"/>
      <c r="S309"/>
      <c r="T309"/>
      <c r="U309"/>
      <c r="V309"/>
      <c r="W309"/>
      <c r="X309"/>
      <c r="Y309"/>
    </row>
    <row r="310" spans="2:25" x14ac:dyDescent="0.25">
      <c r="D310" s="44"/>
      <c r="E310" s="44"/>
      <c r="F310" s="44"/>
      <c r="G310" s="44"/>
      <c r="H310" s="44"/>
      <c r="I310" s="44"/>
      <c r="J310" s="44"/>
      <c r="S310"/>
      <c r="T310"/>
      <c r="U310"/>
      <c r="V310"/>
      <c r="W310"/>
      <c r="X310"/>
      <c r="Y310"/>
    </row>
    <row r="311" spans="2:25" x14ac:dyDescent="0.25">
      <c r="D311" s="44"/>
      <c r="E311" s="44"/>
      <c r="F311" s="44"/>
      <c r="G311" s="44"/>
      <c r="H311" s="44"/>
      <c r="I311" s="44"/>
      <c r="J311" s="44"/>
      <c r="S311"/>
      <c r="T311"/>
      <c r="U311"/>
      <c r="V311"/>
      <c r="W311"/>
      <c r="X311"/>
      <c r="Y311"/>
    </row>
    <row r="312" spans="2:25" x14ac:dyDescent="0.25">
      <c r="D312" s="44"/>
      <c r="E312" s="44"/>
      <c r="F312" s="44"/>
      <c r="G312" s="44"/>
      <c r="H312" s="44"/>
      <c r="I312" s="44"/>
      <c r="J312" s="44"/>
      <c r="S312"/>
      <c r="T312"/>
      <c r="U312"/>
      <c r="V312"/>
      <c r="W312"/>
      <c r="X312"/>
      <c r="Y312"/>
    </row>
    <row r="313" spans="2:25" x14ac:dyDescent="0.25">
      <c r="D313" s="44"/>
      <c r="E313" s="44"/>
      <c r="F313" s="44"/>
      <c r="G313" s="44"/>
      <c r="H313" s="44"/>
      <c r="I313" s="44"/>
      <c r="J313" s="44"/>
      <c r="S313"/>
      <c r="T313"/>
      <c r="U313"/>
      <c r="V313"/>
      <c r="W313"/>
      <c r="X313"/>
      <c r="Y313"/>
    </row>
    <row r="314" spans="2:25" x14ac:dyDescent="0.25">
      <c r="D314" s="44"/>
      <c r="E314" s="44"/>
      <c r="F314" s="44"/>
      <c r="G314" s="44"/>
      <c r="H314" s="44"/>
      <c r="I314" s="44"/>
      <c r="J314" s="44"/>
      <c r="S314"/>
      <c r="T314"/>
      <c r="U314"/>
      <c r="V314"/>
      <c r="W314"/>
      <c r="X314"/>
      <c r="Y314"/>
    </row>
    <row r="315" spans="2:25" x14ac:dyDescent="0.25">
      <c r="D315" s="44"/>
      <c r="E315" s="44"/>
      <c r="F315" s="44"/>
      <c r="G315" s="44"/>
      <c r="H315" s="44"/>
      <c r="I315" s="44"/>
      <c r="J315" s="44"/>
      <c r="S315"/>
      <c r="T315"/>
      <c r="U315"/>
      <c r="V315"/>
      <c r="W315"/>
      <c r="X315"/>
      <c r="Y315"/>
    </row>
    <row r="316" spans="2:25" x14ac:dyDescent="0.25">
      <c r="D316" s="44"/>
      <c r="E316" s="44"/>
      <c r="F316" s="44"/>
      <c r="G316" s="44"/>
      <c r="H316" s="44"/>
      <c r="I316" s="44"/>
      <c r="J316" s="44"/>
      <c r="S316"/>
      <c r="T316"/>
      <c r="U316"/>
      <c r="V316"/>
      <c r="W316"/>
      <c r="X316"/>
      <c r="Y316"/>
    </row>
    <row r="317" spans="2:25" x14ac:dyDescent="0.25">
      <c r="D317" s="44"/>
      <c r="E317" s="44"/>
      <c r="F317" s="44"/>
      <c r="G317" s="44"/>
      <c r="H317" s="44"/>
      <c r="I317" s="44"/>
      <c r="J317" s="44"/>
      <c r="S317"/>
      <c r="T317"/>
      <c r="U317"/>
      <c r="V317"/>
      <c r="W317"/>
      <c r="X317"/>
      <c r="Y317"/>
    </row>
    <row r="318" spans="2:25" x14ac:dyDescent="0.25">
      <c r="D318" s="44"/>
      <c r="E318" s="44"/>
      <c r="F318" s="44"/>
      <c r="G318" s="44"/>
      <c r="H318" s="44"/>
      <c r="I318" s="44"/>
      <c r="J318" s="44"/>
      <c r="S318"/>
      <c r="T318"/>
      <c r="U318"/>
      <c r="V318"/>
      <c r="W318"/>
      <c r="X318"/>
      <c r="Y318"/>
    </row>
    <row r="319" spans="2:25" x14ac:dyDescent="0.25">
      <c r="D319" s="44"/>
      <c r="E319" s="44"/>
      <c r="F319" s="44"/>
      <c r="G319" s="44"/>
      <c r="H319" s="44"/>
      <c r="I319" s="44"/>
      <c r="J319" s="44"/>
      <c r="S319"/>
      <c r="T319"/>
      <c r="U319"/>
      <c r="V319"/>
      <c r="W319"/>
      <c r="X319"/>
      <c r="Y319"/>
    </row>
    <row r="320" spans="2:25" x14ac:dyDescent="0.25">
      <c r="D320" s="44"/>
      <c r="E320" s="44"/>
      <c r="F320" s="44"/>
      <c r="G320" s="44"/>
      <c r="H320" s="44"/>
      <c r="I320" s="44"/>
      <c r="J320" s="44"/>
      <c r="S320"/>
      <c r="T320"/>
      <c r="U320"/>
      <c r="V320"/>
      <c r="W320"/>
      <c r="X320"/>
      <c r="Y320"/>
    </row>
    <row r="321" spans="2:25" x14ac:dyDescent="0.25">
      <c r="D321" s="44"/>
      <c r="E321" s="44"/>
      <c r="F321" s="44"/>
      <c r="G321" s="44"/>
      <c r="H321" s="44"/>
      <c r="I321" s="44"/>
      <c r="J321" s="44"/>
      <c r="S321"/>
      <c r="T321"/>
      <c r="U321"/>
      <c r="V321"/>
      <c r="W321"/>
      <c r="X321"/>
      <c r="Y321"/>
    </row>
    <row r="322" spans="2:25" x14ac:dyDescent="0.25">
      <c r="D322" s="44"/>
      <c r="E322" s="44"/>
      <c r="F322" s="44"/>
      <c r="G322" s="44"/>
      <c r="H322" s="44"/>
      <c r="I322" s="44"/>
      <c r="J322" s="44"/>
      <c r="S322"/>
      <c r="T322"/>
      <c r="U322"/>
      <c r="V322"/>
      <c r="W322"/>
      <c r="X322"/>
      <c r="Y322"/>
    </row>
    <row r="323" spans="2:25" x14ac:dyDescent="0.25">
      <c r="D323" s="44"/>
      <c r="E323" s="44"/>
      <c r="F323" s="44"/>
      <c r="G323" s="44"/>
      <c r="H323" s="44"/>
      <c r="I323" s="44"/>
      <c r="J323" s="44"/>
      <c r="S323"/>
      <c r="T323"/>
      <c r="U323"/>
      <c r="V323"/>
      <c r="W323"/>
      <c r="X323"/>
      <c r="Y323"/>
    </row>
    <row r="324" spans="2:25" x14ac:dyDescent="0.25">
      <c r="D324" s="44"/>
      <c r="E324" s="44"/>
      <c r="F324" s="44"/>
      <c r="G324" s="44"/>
      <c r="H324" s="44"/>
      <c r="I324" s="44"/>
      <c r="J324" s="44"/>
      <c r="S324"/>
      <c r="T324"/>
      <c r="U324"/>
      <c r="V324"/>
      <c r="W324"/>
      <c r="X324"/>
      <c r="Y324"/>
    </row>
    <row r="325" spans="2:25" x14ac:dyDescent="0.25">
      <c r="D325" s="44"/>
      <c r="E325" s="44"/>
      <c r="F325" s="44"/>
      <c r="G325" s="44"/>
      <c r="H325" s="44"/>
      <c r="I325" s="44"/>
      <c r="J325" s="44"/>
      <c r="S325"/>
      <c r="T325"/>
      <c r="U325"/>
      <c r="V325"/>
      <c r="W325"/>
      <c r="X325"/>
      <c r="Y325"/>
    </row>
    <row r="326" spans="2:25" x14ac:dyDescent="0.25">
      <c r="D326" s="44"/>
      <c r="E326" s="44"/>
      <c r="F326" s="44"/>
      <c r="G326" s="44"/>
      <c r="H326" s="44"/>
      <c r="I326" s="44"/>
      <c r="J326" s="44"/>
      <c r="S326"/>
      <c r="T326"/>
      <c r="U326"/>
      <c r="V326"/>
      <c r="W326"/>
      <c r="X326"/>
      <c r="Y326"/>
    </row>
    <row r="327" spans="2:25" x14ac:dyDescent="0.25">
      <c r="D327" s="44"/>
      <c r="E327" s="44"/>
      <c r="F327" s="44"/>
      <c r="G327" s="44"/>
      <c r="H327" s="44"/>
      <c r="I327" s="44"/>
      <c r="J327" s="44"/>
      <c r="S327"/>
      <c r="T327"/>
      <c r="U327"/>
      <c r="V327"/>
      <c r="W327"/>
      <c r="X327"/>
      <c r="Y327"/>
    </row>
    <row r="328" spans="2:25" x14ac:dyDescent="0.25">
      <c r="D328" s="44"/>
      <c r="E328" s="44"/>
      <c r="F328" s="44"/>
      <c r="G328" s="44"/>
      <c r="H328" s="44"/>
      <c r="I328" s="44"/>
      <c r="J328" s="44"/>
      <c r="S328"/>
      <c r="T328"/>
      <c r="U328"/>
      <c r="V328"/>
      <c r="W328"/>
      <c r="X328"/>
      <c r="Y328"/>
    </row>
    <row r="329" spans="2:25" x14ac:dyDescent="0.25"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/>
      <c r="T329"/>
      <c r="U329"/>
      <c r="V329"/>
      <c r="W329"/>
      <c r="X329"/>
      <c r="Y329"/>
    </row>
    <row r="330" spans="2:25" x14ac:dyDescent="0.25"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/>
      <c r="T330"/>
      <c r="U330"/>
      <c r="V330"/>
      <c r="W330"/>
      <c r="X330"/>
      <c r="Y330"/>
    </row>
    <row r="331" spans="2:25" x14ac:dyDescent="0.25">
      <c r="B331" s="47"/>
      <c r="C331" s="47"/>
      <c r="D331" s="68"/>
      <c r="E331" s="68"/>
      <c r="F331" s="68"/>
      <c r="G331" s="68"/>
      <c r="H331" s="68"/>
      <c r="I331" s="68"/>
      <c r="J331" s="68"/>
      <c r="K331" s="47"/>
      <c r="L331" s="47"/>
      <c r="M331" s="47"/>
      <c r="N331" s="47"/>
      <c r="O331" s="47"/>
      <c r="P331" s="47"/>
      <c r="Q331" s="47"/>
      <c r="R331" s="47"/>
      <c r="S331"/>
      <c r="T331"/>
      <c r="U331"/>
      <c r="V331"/>
      <c r="W331"/>
      <c r="X331"/>
      <c r="Y331"/>
    </row>
    <row r="332" spans="2:25" ht="13.15" customHeight="1" x14ac:dyDescent="0.25">
      <c r="D332" s="44"/>
      <c r="E332" s="44"/>
      <c r="F332" s="44"/>
      <c r="G332" s="44"/>
      <c r="H332" s="44"/>
      <c r="I332" s="44"/>
      <c r="J332" s="44"/>
      <c r="S332"/>
      <c r="T332"/>
      <c r="U332"/>
      <c r="V332"/>
      <c r="W332"/>
      <c r="X332"/>
      <c r="Y332"/>
    </row>
    <row r="333" spans="2:25" s="44" customFormat="1" ht="13.15" customHeight="1" x14ac:dyDescent="0.25">
      <c r="B333"/>
      <c r="C333"/>
      <c r="K333"/>
      <c r="L333"/>
      <c r="M333"/>
      <c r="N333"/>
      <c r="O333"/>
      <c r="P333"/>
      <c r="Q333"/>
      <c r="R333"/>
    </row>
    <row r="334" spans="2:25" s="44" customFormat="1" ht="13.15" customHeight="1" x14ac:dyDescent="0.25">
      <c r="B334"/>
      <c r="C334"/>
      <c r="K334"/>
      <c r="L334"/>
      <c r="M334"/>
      <c r="N334"/>
      <c r="O334"/>
      <c r="P334"/>
      <c r="Q334"/>
      <c r="R334"/>
    </row>
    <row r="335" spans="2:25" s="47" customFormat="1" ht="40.5" customHeight="1" x14ac:dyDescent="0.25">
      <c r="B335"/>
      <c r="C335"/>
      <c r="D335" s="44"/>
      <c r="E335" s="44"/>
      <c r="F335" s="44"/>
      <c r="G335" s="44"/>
      <c r="H335" s="44"/>
      <c r="I335" s="44"/>
      <c r="J335" s="44"/>
      <c r="K335"/>
      <c r="L335"/>
      <c r="M335"/>
      <c r="N335"/>
      <c r="O335"/>
      <c r="P335"/>
      <c r="Q335"/>
      <c r="R335"/>
    </row>
    <row r="336" spans="2:25" x14ac:dyDescent="0.25">
      <c r="D336" s="44"/>
      <c r="E336" s="44"/>
      <c r="F336" s="44"/>
      <c r="G336" s="44"/>
      <c r="H336" s="44"/>
      <c r="I336" s="44"/>
      <c r="J336" s="44"/>
      <c r="S336"/>
      <c r="T336"/>
      <c r="U336"/>
      <c r="V336"/>
      <c r="W336"/>
      <c r="X336"/>
      <c r="Y336"/>
    </row>
    <row r="337" spans="4:25" x14ac:dyDescent="0.25">
      <c r="D337" s="44"/>
      <c r="E337" s="44"/>
      <c r="F337" s="44"/>
      <c r="G337" s="44"/>
      <c r="H337" s="44"/>
      <c r="I337" s="44"/>
      <c r="J337" s="44"/>
      <c r="S337"/>
      <c r="T337"/>
      <c r="U337"/>
      <c r="V337"/>
      <c r="W337"/>
      <c r="X337"/>
      <c r="Y337"/>
    </row>
    <row r="338" spans="4:25" x14ac:dyDescent="0.25">
      <c r="D338" s="44"/>
      <c r="E338" s="44"/>
      <c r="F338" s="44"/>
      <c r="G338" s="44"/>
      <c r="H338" s="44"/>
      <c r="I338" s="44"/>
      <c r="J338" s="44"/>
      <c r="S338"/>
      <c r="T338"/>
      <c r="U338"/>
      <c r="V338"/>
      <c r="W338"/>
      <c r="X338"/>
      <c r="Y338"/>
    </row>
    <row r="339" spans="4:25" x14ac:dyDescent="0.25">
      <c r="D339" s="44"/>
      <c r="E339" s="44"/>
      <c r="F339" s="44"/>
      <c r="G339" s="44"/>
      <c r="H339" s="44"/>
      <c r="I339" s="44"/>
      <c r="J339" s="44"/>
      <c r="S339"/>
      <c r="T339"/>
      <c r="U339"/>
      <c r="V339"/>
      <c r="W339"/>
      <c r="X339"/>
      <c r="Y339"/>
    </row>
    <row r="340" spans="4:25" x14ac:dyDescent="0.25">
      <c r="D340" s="44"/>
      <c r="E340" s="44"/>
      <c r="F340" s="44"/>
      <c r="G340" s="44"/>
      <c r="H340" s="44"/>
      <c r="I340" s="44"/>
      <c r="J340" s="44"/>
      <c r="S340"/>
      <c r="T340"/>
      <c r="U340"/>
      <c r="V340"/>
      <c r="W340"/>
      <c r="X340"/>
      <c r="Y340"/>
    </row>
    <row r="341" spans="4:25" x14ac:dyDescent="0.25">
      <c r="D341" s="44"/>
      <c r="E341" s="44"/>
      <c r="F341" s="44"/>
      <c r="G341" s="44"/>
      <c r="H341" s="44"/>
      <c r="I341" s="44"/>
      <c r="J341" s="44"/>
      <c r="S341"/>
      <c r="T341"/>
      <c r="U341"/>
      <c r="V341"/>
      <c r="W341"/>
      <c r="X341"/>
      <c r="Y341"/>
    </row>
    <row r="342" spans="4:25" x14ac:dyDescent="0.25">
      <c r="D342" s="44"/>
      <c r="E342" s="44"/>
      <c r="F342" s="44"/>
      <c r="G342" s="44"/>
      <c r="H342" s="44"/>
      <c r="I342" s="44"/>
      <c r="J342" s="44"/>
      <c r="S342"/>
      <c r="T342"/>
      <c r="U342"/>
      <c r="V342"/>
      <c r="W342"/>
      <c r="X342"/>
      <c r="Y342"/>
    </row>
    <row r="343" spans="4:25" x14ac:dyDescent="0.25">
      <c r="D343" s="44"/>
      <c r="E343" s="44"/>
      <c r="F343" s="44"/>
      <c r="G343" s="44"/>
      <c r="H343" s="44"/>
      <c r="I343" s="44"/>
      <c r="J343" s="44"/>
      <c r="S343"/>
      <c r="T343"/>
      <c r="U343"/>
      <c r="V343"/>
      <c r="W343"/>
      <c r="X343"/>
      <c r="Y343"/>
    </row>
    <row r="344" spans="4:25" x14ac:dyDescent="0.25">
      <c r="D344" s="44"/>
      <c r="E344" s="44"/>
      <c r="F344" s="44"/>
      <c r="G344" s="44"/>
      <c r="H344" s="44"/>
      <c r="I344" s="44"/>
      <c r="J344" s="44"/>
      <c r="S344"/>
      <c r="T344"/>
      <c r="U344"/>
      <c r="V344"/>
      <c r="W344"/>
      <c r="X344"/>
      <c r="Y344"/>
    </row>
    <row r="345" spans="4:25" x14ac:dyDescent="0.25">
      <c r="D345" s="44"/>
      <c r="E345" s="44"/>
      <c r="F345" s="44"/>
      <c r="G345" s="44"/>
      <c r="H345" s="44"/>
      <c r="I345" s="44"/>
      <c r="J345" s="44"/>
      <c r="S345"/>
      <c r="T345"/>
      <c r="U345"/>
      <c r="V345"/>
      <c r="W345"/>
      <c r="X345"/>
      <c r="Y345"/>
    </row>
    <row r="346" spans="4:25" x14ac:dyDescent="0.25">
      <c r="D346" s="44"/>
      <c r="E346" s="44"/>
      <c r="F346" s="44"/>
      <c r="G346" s="44"/>
      <c r="H346" s="44"/>
      <c r="I346" s="44"/>
      <c r="J346" s="44"/>
      <c r="S346"/>
      <c r="T346"/>
      <c r="U346"/>
      <c r="V346"/>
      <c r="W346"/>
      <c r="X346"/>
      <c r="Y346"/>
    </row>
    <row r="347" spans="4:25" x14ac:dyDescent="0.25">
      <c r="D347" s="44"/>
      <c r="E347" s="44"/>
      <c r="F347" s="44"/>
      <c r="G347" s="44"/>
      <c r="H347" s="44"/>
      <c r="I347" s="44"/>
      <c r="J347" s="44"/>
      <c r="S347"/>
      <c r="T347"/>
      <c r="U347"/>
      <c r="V347"/>
      <c r="W347"/>
      <c r="X347"/>
      <c r="Y347"/>
    </row>
    <row r="348" spans="4:25" x14ac:dyDescent="0.25">
      <c r="D348" s="44"/>
      <c r="E348" s="44"/>
      <c r="F348" s="44"/>
      <c r="G348" s="44"/>
      <c r="H348" s="44"/>
      <c r="I348" s="44"/>
      <c r="J348" s="44"/>
      <c r="S348"/>
      <c r="T348"/>
      <c r="U348"/>
      <c r="V348"/>
      <c r="W348"/>
      <c r="X348"/>
      <c r="Y348"/>
    </row>
    <row r="349" spans="4:25" x14ac:dyDescent="0.25">
      <c r="D349" s="44"/>
      <c r="E349" s="44"/>
      <c r="F349" s="44"/>
      <c r="G349" s="44"/>
      <c r="H349" s="44"/>
      <c r="I349" s="44"/>
      <c r="J349" s="44"/>
      <c r="S349"/>
      <c r="T349"/>
      <c r="U349"/>
      <c r="V349"/>
      <c r="W349"/>
      <c r="X349"/>
      <c r="Y349"/>
    </row>
    <row r="350" spans="4:25" x14ac:dyDescent="0.25">
      <c r="D350" s="44"/>
      <c r="E350" s="44"/>
      <c r="F350" s="44"/>
      <c r="G350" s="44"/>
      <c r="H350" s="44"/>
      <c r="I350" s="44"/>
      <c r="J350" s="44"/>
      <c r="S350"/>
      <c r="T350"/>
      <c r="U350"/>
      <c r="V350"/>
      <c r="W350"/>
      <c r="X350"/>
      <c r="Y350"/>
    </row>
    <row r="351" spans="4:25" x14ac:dyDescent="0.25">
      <c r="D351" s="44"/>
      <c r="E351" s="44"/>
      <c r="F351" s="44"/>
      <c r="G351" s="44"/>
      <c r="H351" s="44"/>
      <c r="I351" s="44"/>
      <c r="J351" s="44"/>
      <c r="S351"/>
      <c r="T351"/>
      <c r="U351"/>
      <c r="V351"/>
      <c r="W351"/>
      <c r="X351"/>
      <c r="Y351"/>
    </row>
    <row r="352" spans="4:25" x14ac:dyDescent="0.25">
      <c r="D352" s="44"/>
      <c r="E352" s="44"/>
      <c r="F352" s="44"/>
      <c r="G352" s="44"/>
      <c r="H352" s="44"/>
      <c r="I352" s="44"/>
      <c r="J352" s="44"/>
      <c r="S352"/>
      <c r="T352"/>
      <c r="U352"/>
      <c r="V352"/>
      <c r="W352"/>
      <c r="X352"/>
      <c r="Y352"/>
    </row>
    <row r="353" spans="2:25" x14ac:dyDescent="0.25">
      <c r="D353" s="44"/>
      <c r="E353" s="44"/>
      <c r="F353" s="44"/>
      <c r="G353" s="44"/>
      <c r="H353" s="44"/>
      <c r="I353" s="44"/>
      <c r="J353" s="44"/>
      <c r="S353"/>
      <c r="T353"/>
      <c r="U353"/>
      <c r="V353"/>
      <c r="W353"/>
      <c r="X353"/>
      <c r="Y353"/>
    </row>
    <row r="354" spans="2:25" x14ac:dyDescent="0.25">
      <c r="D354" s="44"/>
      <c r="E354" s="44"/>
      <c r="F354" s="44"/>
      <c r="G354" s="44"/>
      <c r="H354" s="44"/>
      <c r="I354" s="44"/>
      <c r="J354" s="44"/>
      <c r="S354"/>
      <c r="T354"/>
      <c r="U354"/>
      <c r="V354"/>
      <c r="W354"/>
      <c r="X354"/>
      <c r="Y354"/>
    </row>
    <row r="355" spans="2:25" x14ac:dyDescent="0.25">
      <c r="D355" s="44"/>
      <c r="E355" s="44"/>
      <c r="F355" s="44"/>
      <c r="G355" s="44"/>
      <c r="H355" s="44"/>
      <c r="I355" s="44"/>
      <c r="J355" s="44"/>
      <c r="S355"/>
      <c r="T355"/>
      <c r="U355"/>
      <c r="V355"/>
      <c r="W355"/>
      <c r="X355"/>
      <c r="Y355"/>
    </row>
    <row r="356" spans="2:25" x14ac:dyDescent="0.25">
      <c r="D356" s="44"/>
      <c r="E356" s="44"/>
      <c r="F356" s="44"/>
      <c r="G356" s="44"/>
      <c r="H356" s="44"/>
      <c r="I356" s="44"/>
      <c r="J356" s="44"/>
      <c r="S356"/>
      <c r="T356"/>
      <c r="U356"/>
      <c r="V356"/>
      <c r="W356"/>
      <c r="X356"/>
      <c r="Y356"/>
    </row>
    <row r="357" spans="2:25" x14ac:dyDescent="0.25">
      <c r="B357" s="47"/>
      <c r="C357" s="47"/>
      <c r="D357" s="68"/>
      <c r="E357" s="68"/>
      <c r="F357" s="68"/>
      <c r="G357" s="68"/>
      <c r="H357" s="68"/>
      <c r="I357" s="68"/>
      <c r="J357" s="68"/>
      <c r="K357" s="47"/>
      <c r="L357" s="47"/>
      <c r="M357" s="47"/>
      <c r="N357" s="47"/>
      <c r="O357" s="47"/>
      <c r="P357" s="47"/>
      <c r="Q357" s="47"/>
      <c r="R357" s="47"/>
      <c r="S357"/>
      <c r="T357"/>
      <c r="U357"/>
      <c r="V357"/>
      <c r="W357"/>
      <c r="X357"/>
      <c r="Y357"/>
    </row>
    <row r="358" spans="2:25" x14ac:dyDescent="0.25">
      <c r="D358" s="44"/>
      <c r="E358" s="44"/>
      <c r="F358" s="44"/>
      <c r="G358" s="44"/>
      <c r="H358" s="44"/>
      <c r="I358" s="44"/>
      <c r="J358" s="44"/>
      <c r="S358"/>
      <c r="T358"/>
      <c r="U358"/>
      <c r="V358"/>
      <c r="W358"/>
      <c r="X358"/>
      <c r="Y358"/>
    </row>
    <row r="359" spans="2:25" ht="13.15" customHeight="1" x14ac:dyDescent="0.25">
      <c r="D359" s="44"/>
      <c r="E359" s="44"/>
      <c r="F359" s="44"/>
      <c r="G359" s="44"/>
      <c r="H359" s="44"/>
      <c r="I359" s="44"/>
      <c r="J359" s="44"/>
      <c r="S359"/>
      <c r="T359"/>
      <c r="U359"/>
      <c r="V359"/>
      <c r="W359"/>
      <c r="X359"/>
      <c r="Y359"/>
    </row>
    <row r="360" spans="2:25" x14ac:dyDescent="0.25">
      <c r="D360" s="44"/>
      <c r="E360" s="44"/>
      <c r="F360" s="44"/>
      <c r="G360" s="44"/>
      <c r="H360" s="44"/>
      <c r="I360" s="44"/>
      <c r="J360" s="44"/>
      <c r="S360"/>
      <c r="T360"/>
      <c r="U360"/>
      <c r="V360"/>
      <c r="W360"/>
      <c r="X360"/>
      <c r="Y360"/>
    </row>
    <row r="361" spans="2:25" s="47" customFormat="1" ht="41.25" customHeight="1" x14ac:dyDescent="0.25">
      <c r="B361"/>
      <c r="C361"/>
      <c r="D361" s="44"/>
      <c r="E361" s="44"/>
      <c r="F361" s="44"/>
      <c r="G361" s="44"/>
      <c r="H361" s="44"/>
      <c r="I361" s="44"/>
      <c r="J361" s="44"/>
      <c r="K361"/>
      <c r="L361"/>
      <c r="M361"/>
      <c r="N361"/>
      <c r="O361"/>
      <c r="P361"/>
      <c r="Q361"/>
      <c r="R361"/>
    </row>
    <row r="362" spans="2:25" x14ac:dyDescent="0.25">
      <c r="D362" s="44"/>
      <c r="E362" s="44"/>
      <c r="F362" s="44"/>
      <c r="G362" s="44"/>
      <c r="H362" s="44"/>
      <c r="I362" s="44"/>
      <c r="J362" s="44"/>
      <c r="S362"/>
      <c r="T362"/>
      <c r="U362"/>
      <c r="V362"/>
      <c r="W362"/>
      <c r="X362"/>
      <c r="Y362"/>
    </row>
    <row r="363" spans="2:25" x14ac:dyDescent="0.25">
      <c r="D363" s="44"/>
      <c r="E363" s="44"/>
      <c r="F363" s="44"/>
      <c r="G363" s="44"/>
      <c r="H363" s="44"/>
      <c r="I363" s="44"/>
      <c r="J363" s="44"/>
      <c r="S363"/>
      <c r="T363"/>
      <c r="U363"/>
      <c r="V363"/>
      <c r="W363"/>
      <c r="X363"/>
      <c r="Y363"/>
    </row>
    <row r="364" spans="2:25" x14ac:dyDescent="0.25">
      <c r="D364" s="44"/>
      <c r="E364" s="44"/>
      <c r="F364" s="44"/>
      <c r="G364" s="44"/>
      <c r="H364" s="44"/>
      <c r="I364" s="44"/>
      <c r="J364" s="44"/>
      <c r="S364"/>
      <c r="T364"/>
      <c r="U364"/>
      <c r="V364"/>
      <c r="W364"/>
      <c r="X364"/>
      <c r="Y364"/>
    </row>
    <row r="365" spans="2:25" x14ac:dyDescent="0.25">
      <c r="D365" s="44"/>
      <c r="E365" s="44"/>
      <c r="F365" s="44"/>
      <c r="G365" s="44"/>
      <c r="H365" s="44"/>
      <c r="I365" s="44"/>
      <c r="J365" s="44"/>
      <c r="S365"/>
      <c r="T365"/>
      <c r="U365"/>
      <c r="V365"/>
      <c r="W365"/>
      <c r="X365"/>
      <c r="Y365"/>
    </row>
    <row r="366" spans="2:25" x14ac:dyDescent="0.25">
      <c r="D366" s="44"/>
      <c r="E366" s="44"/>
      <c r="F366" s="44"/>
      <c r="G366" s="44"/>
      <c r="H366" s="44"/>
      <c r="I366" s="44"/>
      <c r="J366" s="44"/>
      <c r="S366"/>
      <c r="T366"/>
      <c r="U366"/>
      <c r="V366"/>
      <c r="W366"/>
      <c r="X366"/>
      <c r="Y366"/>
    </row>
    <row r="367" spans="2:25" x14ac:dyDescent="0.25">
      <c r="D367" s="44"/>
      <c r="E367" s="44"/>
      <c r="F367" s="44"/>
      <c r="G367" s="44"/>
      <c r="H367" s="44"/>
      <c r="I367" s="44"/>
      <c r="J367" s="44"/>
      <c r="S367"/>
      <c r="T367"/>
      <c r="U367"/>
      <c r="V367"/>
      <c r="W367"/>
      <c r="X367"/>
      <c r="Y367"/>
    </row>
    <row r="368" spans="2:25" x14ac:dyDescent="0.25">
      <c r="D368" s="44"/>
      <c r="E368" s="44"/>
      <c r="F368" s="44"/>
      <c r="G368" s="44"/>
      <c r="H368" s="44"/>
      <c r="I368" s="44"/>
      <c r="J368" s="44"/>
      <c r="S368"/>
      <c r="T368"/>
      <c r="U368"/>
      <c r="V368"/>
      <c r="W368"/>
      <c r="X368"/>
      <c r="Y368"/>
    </row>
    <row r="369" spans="4:25" x14ac:dyDescent="0.25">
      <c r="D369" s="44"/>
      <c r="E369" s="44"/>
      <c r="F369" s="44"/>
      <c r="G369" s="44"/>
      <c r="H369" s="44"/>
      <c r="I369" s="44"/>
      <c r="J369" s="44"/>
      <c r="S369"/>
      <c r="T369"/>
      <c r="U369"/>
      <c r="V369"/>
      <c r="W369"/>
      <c r="X369"/>
      <c r="Y369"/>
    </row>
    <row r="370" spans="4:25" x14ac:dyDescent="0.25">
      <c r="D370" s="44"/>
      <c r="E370" s="44"/>
      <c r="F370" s="44"/>
      <c r="G370" s="44"/>
      <c r="H370" s="44"/>
      <c r="I370" s="44"/>
      <c r="J370" s="44"/>
      <c r="S370"/>
      <c r="T370"/>
      <c r="U370"/>
      <c r="V370"/>
      <c r="W370"/>
      <c r="X370"/>
      <c r="Y370"/>
    </row>
    <row r="371" spans="4:25" x14ac:dyDescent="0.25">
      <c r="D371" s="44"/>
      <c r="E371" s="44"/>
      <c r="F371" s="44"/>
      <c r="G371" s="44"/>
      <c r="H371" s="44"/>
      <c r="I371" s="44"/>
      <c r="J371" s="44"/>
      <c r="S371"/>
      <c r="T371"/>
      <c r="U371"/>
      <c r="V371"/>
      <c r="W371"/>
      <c r="X371"/>
      <c r="Y371"/>
    </row>
    <row r="372" spans="4:25" x14ac:dyDescent="0.25">
      <c r="D372" s="44"/>
      <c r="E372" s="44"/>
      <c r="F372" s="44"/>
      <c r="G372" s="44"/>
      <c r="H372" s="44"/>
      <c r="I372" s="44"/>
      <c r="J372" s="44"/>
      <c r="S372"/>
      <c r="T372"/>
      <c r="U372"/>
      <c r="V372"/>
      <c r="W372"/>
      <c r="X372"/>
      <c r="Y372"/>
    </row>
    <row r="373" spans="4:25" x14ac:dyDescent="0.25">
      <c r="D373" s="44"/>
      <c r="E373" s="44"/>
      <c r="F373" s="44"/>
      <c r="G373" s="44"/>
      <c r="H373" s="44"/>
      <c r="I373" s="44"/>
      <c r="J373" s="44"/>
      <c r="S373"/>
      <c r="T373"/>
      <c r="U373"/>
      <c r="V373"/>
      <c r="W373"/>
      <c r="X373"/>
      <c r="Y373"/>
    </row>
    <row r="374" spans="4:25" x14ac:dyDescent="0.25">
      <c r="D374" s="44"/>
      <c r="E374" s="44"/>
      <c r="F374" s="44"/>
      <c r="G374" s="44"/>
      <c r="H374" s="44"/>
      <c r="I374" s="44"/>
      <c r="J374" s="44"/>
      <c r="S374"/>
      <c r="T374"/>
      <c r="U374"/>
      <c r="V374"/>
      <c r="W374"/>
      <c r="X374"/>
      <c r="Y374"/>
    </row>
    <row r="375" spans="4:25" x14ac:dyDescent="0.25">
      <c r="D375" s="44"/>
      <c r="E375" s="44"/>
      <c r="F375" s="44"/>
      <c r="G375" s="44"/>
      <c r="H375" s="44"/>
      <c r="I375" s="44"/>
      <c r="J375" s="44"/>
      <c r="S375"/>
      <c r="T375"/>
      <c r="U375"/>
      <c r="V375"/>
      <c r="W375"/>
      <c r="X375"/>
      <c r="Y375"/>
    </row>
    <row r="376" spans="4:25" x14ac:dyDescent="0.25">
      <c r="D376" s="44"/>
      <c r="E376" s="44"/>
      <c r="F376" s="44"/>
      <c r="G376" s="44"/>
      <c r="H376" s="44"/>
      <c r="I376" s="44"/>
      <c r="J376" s="44"/>
      <c r="S376"/>
      <c r="T376"/>
      <c r="U376"/>
      <c r="V376"/>
      <c r="W376"/>
      <c r="X376"/>
      <c r="Y376"/>
    </row>
    <row r="377" spans="4:25" x14ac:dyDescent="0.25">
      <c r="D377" s="44"/>
      <c r="E377" s="44"/>
      <c r="F377" s="44"/>
      <c r="G377" s="44"/>
      <c r="H377" s="44"/>
      <c r="I377" s="44"/>
      <c r="J377" s="44"/>
      <c r="S377"/>
      <c r="T377"/>
      <c r="U377"/>
      <c r="V377"/>
      <c r="W377"/>
      <c r="X377"/>
      <c r="Y377"/>
    </row>
    <row r="378" spans="4:25" x14ac:dyDescent="0.25">
      <c r="D378" s="44"/>
      <c r="E378" s="44"/>
      <c r="F378" s="44"/>
      <c r="G378" s="44"/>
      <c r="H378" s="44"/>
      <c r="I378" s="44"/>
      <c r="J378" s="44"/>
      <c r="S378"/>
      <c r="T378"/>
      <c r="U378"/>
      <c r="V378"/>
      <c r="W378"/>
      <c r="X378"/>
      <c r="Y378"/>
    </row>
    <row r="379" spans="4:25" x14ac:dyDescent="0.25">
      <c r="D379" s="44"/>
      <c r="E379" s="44"/>
      <c r="F379" s="44"/>
      <c r="G379" s="44"/>
      <c r="H379" s="44"/>
      <c r="I379" s="44"/>
      <c r="J379" s="44"/>
      <c r="S379"/>
      <c r="T379"/>
      <c r="U379"/>
      <c r="V379"/>
      <c r="W379"/>
      <c r="X379"/>
      <c r="Y379"/>
    </row>
    <row r="380" spans="4:25" x14ac:dyDescent="0.25">
      <c r="D380" s="44"/>
      <c r="E380" s="44"/>
      <c r="F380" s="44"/>
      <c r="G380" s="44"/>
      <c r="H380" s="44"/>
      <c r="I380" s="44"/>
      <c r="J380" s="44"/>
      <c r="S380"/>
      <c r="T380"/>
      <c r="U380"/>
      <c r="V380"/>
      <c r="W380"/>
      <c r="X380"/>
      <c r="Y380"/>
    </row>
    <row r="381" spans="4:25" x14ac:dyDescent="0.25">
      <c r="D381" s="44"/>
      <c r="E381" s="44"/>
      <c r="F381" s="44"/>
      <c r="G381" s="44"/>
      <c r="H381" s="44"/>
      <c r="I381" s="44"/>
      <c r="J381" s="44"/>
      <c r="S381"/>
      <c r="T381"/>
      <c r="U381"/>
      <c r="V381"/>
      <c r="W381"/>
      <c r="X381"/>
      <c r="Y381"/>
    </row>
    <row r="382" spans="4:25" x14ac:dyDescent="0.25">
      <c r="D382" s="44"/>
      <c r="E382" s="44"/>
      <c r="F382" s="44"/>
      <c r="G382" s="44"/>
      <c r="H382" s="44"/>
      <c r="I382" s="44"/>
      <c r="J382" s="44"/>
      <c r="S382"/>
      <c r="T382"/>
      <c r="U382"/>
      <c r="V382"/>
      <c r="W382"/>
      <c r="X382"/>
      <c r="Y382"/>
    </row>
    <row r="383" spans="4:25" x14ac:dyDescent="0.25">
      <c r="D383" s="44"/>
      <c r="E383" s="44"/>
      <c r="F383" s="44"/>
      <c r="G383" s="44"/>
      <c r="H383" s="44"/>
      <c r="I383" s="44"/>
      <c r="J383" s="44"/>
      <c r="S383"/>
      <c r="T383"/>
      <c r="U383"/>
      <c r="V383"/>
      <c r="W383"/>
      <c r="X383"/>
      <c r="Y383"/>
    </row>
    <row r="384" spans="4:25" x14ac:dyDescent="0.25">
      <c r="D384" s="44"/>
      <c r="E384" s="44"/>
      <c r="F384" s="44"/>
      <c r="G384" s="44"/>
      <c r="H384" s="44"/>
      <c r="I384" s="44"/>
      <c r="J384" s="44"/>
      <c r="S384"/>
      <c r="T384"/>
      <c r="U384"/>
      <c r="V384"/>
      <c r="W384"/>
      <c r="X384"/>
      <c r="Y384"/>
    </row>
    <row r="385" spans="4:25" ht="13.15" customHeight="1" x14ac:dyDescent="0.25">
      <c r="D385" s="44"/>
      <c r="E385" s="44"/>
      <c r="F385" s="44"/>
      <c r="G385" s="44"/>
      <c r="H385" s="44"/>
      <c r="I385" s="44"/>
      <c r="J385" s="44"/>
      <c r="S385"/>
      <c r="T385"/>
      <c r="U385"/>
      <c r="V385"/>
      <c r="W385"/>
      <c r="X385"/>
      <c r="Y385"/>
    </row>
    <row r="386" spans="4:25" x14ac:dyDescent="0.25">
      <c r="S386"/>
      <c r="T386"/>
      <c r="U386"/>
      <c r="V386"/>
      <c r="W386"/>
      <c r="X386"/>
      <c r="Y386"/>
    </row>
    <row r="387" spans="4:25" x14ac:dyDescent="0.25">
      <c r="S387"/>
      <c r="T387"/>
      <c r="U387"/>
      <c r="V387"/>
      <c r="W387"/>
      <c r="X387"/>
      <c r="Y387"/>
    </row>
    <row r="388" spans="4:25" x14ac:dyDescent="0.25">
      <c r="S388"/>
      <c r="T388"/>
      <c r="U388"/>
      <c r="V388"/>
      <c r="W388"/>
      <c r="X388"/>
      <c r="Y388"/>
    </row>
    <row r="389" spans="4:25" x14ac:dyDescent="0.25">
      <c r="S389"/>
      <c r="T389"/>
      <c r="U389"/>
      <c r="V389"/>
      <c r="W389"/>
      <c r="X389"/>
      <c r="Y389"/>
    </row>
  </sheetData>
  <sheetProtection autoFilter="0"/>
  <protectedRanges>
    <protectedRange sqref="B23:P54 B142:P165 W3 B116:P139 B170:P178 I20:J20 B219:P242 E20:F20 B192:P215 B66:P97" name="Intervalo3"/>
    <protectedRange sqref="B23:P54 B142:P165 W3 B116:P139 B170:P178 I20:J20 B219:P242 E20:F20 B192:P215 B66:P97" name="Intervalo1"/>
    <protectedRange sqref="B23:P54 B142:P165 W3 B116:P139 B170:P178 I20:J20 B219:P242 E20:F20 B192:P215 B66:P97" name="Intervalo2"/>
    <protectedRange sqref="B181:Q190" name="Intervalo3_2"/>
    <protectedRange sqref="B181:Q190" name="Intervalo1_2"/>
    <protectedRange sqref="B181:Q190" name="Intervalo2_2"/>
    <protectedRange sqref="D10:E10 O10:P10 X4:X9 M11 D8:M8 I10:J10 N16:O19 I16:I19 E16:F19 O8:P8" name="Intervalo3_1"/>
    <protectedRange sqref="D10:E10 O10:P10 X4:X9 M11 D8:M8 I10:J10 N16:O19 I16:I19 E16:F19 O8:P8" name="Intervalo1_1"/>
    <protectedRange sqref="D10:E10 O10:P10 X4:X9 M11 D8:M8 I10:J10 N16:O19 I16:I19 E16:F19 O8:P8" name="Intervalo2_1"/>
    <protectedRange sqref="J13:K13 D13:E13" name="Intervalo3_1_1"/>
    <protectedRange sqref="J13:K13 D13:E13" name="Intervalo1_1_1"/>
    <protectedRange sqref="J13:K13 D13:E13" name="Intervalo2_1_1"/>
    <protectedRange sqref="P101" name="Intervalo3_3"/>
    <protectedRange sqref="P101" name="Intervalo1_3"/>
    <protectedRange sqref="P101" name="Intervalo2_3"/>
    <protectedRange sqref="P100 P102:P104" name="Intervalo3_2_1"/>
    <protectedRange sqref="P100 P102:P104" name="Intervalo1_2_1"/>
    <protectedRange sqref="P100 P102:P104" name="Intervalo2_2_1"/>
  </protectedRanges>
  <mergeCells count="85">
    <mergeCell ref="B5:P5"/>
    <mergeCell ref="F2:P3"/>
    <mergeCell ref="B2:E3"/>
    <mergeCell ref="T6:W7"/>
    <mergeCell ref="B8:C8"/>
    <mergeCell ref="O10:P10"/>
    <mergeCell ref="O8:P8"/>
    <mergeCell ref="B13:C13"/>
    <mergeCell ref="H13:I13"/>
    <mergeCell ref="J14:Q15"/>
    <mergeCell ref="B10:C10"/>
    <mergeCell ref="D10:E10"/>
    <mergeCell ref="G10:H10"/>
    <mergeCell ref="I10:J10"/>
    <mergeCell ref="D8:M8"/>
    <mergeCell ref="M10:N10"/>
    <mergeCell ref="C16:D16"/>
    <mergeCell ref="E16:M16"/>
    <mergeCell ref="N16:P16"/>
    <mergeCell ref="C17:D17"/>
    <mergeCell ref="E17:M17"/>
    <mergeCell ref="N17:P17"/>
    <mergeCell ref="C18:D18"/>
    <mergeCell ref="E18:M18"/>
    <mergeCell ref="N18:P18"/>
    <mergeCell ref="C19:D19"/>
    <mergeCell ref="E19:M19"/>
    <mergeCell ref="N19:P19"/>
    <mergeCell ref="B58:E58"/>
    <mergeCell ref="F58:I58"/>
    <mergeCell ref="J58:K58"/>
    <mergeCell ref="L58:N58"/>
    <mergeCell ref="B21:P21"/>
    <mergeCell ref="B22:P22"/>
    <mergeCell ref="B23:P54"/>
    <mergeCell ref="O58:P58"/>
    <mergeCell ref="B60:E60"/>
    <mergeCell ref="F60:I60"/>
    <mergeCell ref="J60:K60"/>
    <mergeCell ref="L60:M60"/>
    <mergeCell ref="B59:E59"/>
    <mergeCell ref="F59:I59"/>
    <mergeCell ref="J59:K59"/>
    <mergeCell ref="L59:M59"/>
    <mergeCell ref="B61:E61"/>
    <mergeCell ref="F61:I61"/>
    <mergeCell ref="J61:K61"/>
    <mergeCell ref="L61:M61"/>
    <mergeCell ref="B63:P63"/>
    <mergeCell ref="B65:P65"/>
    <mergeCell ref="C100:H100"/>
    <mergeCell ref="B66:P97"/>
    <mergeCell ref="L100:N100"/>
    <mergeCell ref="O100:P100"/>
    <mergeCell ref="L102:N104"/>
    <mergeCell ref="O102:P104"/>
    <mergeCell ref="C101:H101"/>
    <mergeCell ref="C102:H102"/>
    <mergeCell ref="C103:H103"/>
    <mergeCell ref="C104:H104"/>
    <mergeCell ref="L106:P108"/>
    <mergeCell ref="C105:H105"/>
    <mergeCell ref="C106:H106"/>
    <mergeCell ref="C107:H107"/>
    <mergeCell ref="C108:H108"/>
    <mergeCell ref="B169:P178"/>
    <mergeCell ref="C109:H109"/>
    <mergeCell ref="C110:H110"/>
    <mergeCell ref="B113:P113"/>
    <mergeCell ref="B115:P115"/>
    <mergeCell ref="B116:P139"/>
    <mergeCell ref="B141:P141"/>
    <mergeCell ref="B142:P165"/>
    <mergeCell ref="B167:Q167"/>
    <mergeCell ref="B168:Q168"/>
    <mergeCell ref="B218:P218"/>
    <mergeCell ref="B219:P242"/>
    <mergeCell ref="B243:M243"/>
    <mergeCell ref="B179:P179"/>
    <mergeCell ref="B190:Q190"/>
    <mergeCell ref="B191:P191"/>
    <mergeCell ref="B192:P215"/>
    <mergeCell ref="B217:P217"/>
    <mergeCell ref="B180:P189"/>
    <mergeCell ref="Q180:Q189"/>
  </mergeCells>
  <dataValidations count="3">
    <dataValidation type="textLength" operator="lessThan" allowBlank="1" showInputMessage="1" showErrorMessage="1" sqref="B192:P215">
      <formula1>7001</formula1>
    </dataValidation>
    <dataValidation type="textLength" operator="lessThan" allowBlank="1" showInputMessage="1" showErrorMessage="1" sqref="B116:P139 B142:P165 B219:P242 B170:P178 C181:Q189 B181:B190">
      <formula1>3501</formula1>
    </dataValidation>
    <dataValidation type="textLength" operator="lessThan" allowBlank="1" showInputMessage="1" showErrorMessage="1" sqref="B23:P54 B66:P97">
      <formula1>6001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8" fitToHeight="9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Referências!$B$20:$B$36</xm:f>
          </x14:formula1>
          <xm:sqref>C101:H110</xm:sqref>
        </x14:dataValidation>
        <x14:dataValidation type="list" allowBlank="1" showInputMessage="1" showErrorMessage="1">
          <x14:formula1>
            <xm:f>Referências!$C$5:$C$7</xm:f>
          </x14:formula1>
          <xm:sqref>D10:E10</xm:sqref>
        </x14:dataValidation>
        <x14:dataValidation type="list" allowBlank="1" showInputMessage="1" showErrorMessage="1">
          <x14:formula1>
            <xm:f>Referências!$C$9:$C$10</xm:f>
          </x14:formula1>
          <xm:sqref>I101:I110</xm:sqref>
        </x14:dataValidation>
        <x14:dataValidation type="list" allowBlank="1" showInputMessage="1" showErrorMessage="1">
          <x14:formula1>
            <xm:f>Referências!$D$9:$D$17</xm:f>
          </x14:formula1>
          <xm:sqref>J101:J110</xm:sqref>
        </x14:dataValidation>
        <x14:dataValidation type="list" allowBlank="1" showInputMessage="1" showErrorMessage="1">
          <x14:formula1>
            <xm:f>Referências!$B$5:$B$15</xm:f>
          </x14:formula1>
          <xm:sqref>I10:J10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48"/>
  <sheetViews>
    <sheetView showGridLines="0" tabSelected="1" zoomScale="85" zoomScaleNormal="85" workbookViewId="0">
      <selection activeCell="E6" sqref="E6:F6"/>
    </sheetView>
  </sheetViews>
  <sheetFormatPr defaultRowHeight="15" x14ac:dyDescent="0.25"/>
  <cols>
    <col min="1" max="1" width="12.7109375" customWidth="1"/>
    <col min="2" max="2" width="10" customWidth="1"/>
    <col min="3" max="3" width="82" customWidth="1"/>
    <col min="4" max="4" width="3" style="20" customWidth="1"/>
    <col min="5" max="5" width="9.7109375" style="20" customWidth="1"/>
    <col min="6" max="6" width="15" customWidth="1"/>
    <col min="7" max="9" width="15" style="15" customWidth="1"/>
    <col min="10" max="11" width="15" customWidth="1"/>
    <col min="12" max="12" width="14.85546875" customWidth="1"/>
    <col min="13" max="13" width="16.7109375" customWidth="1"/>
    <col min="14" max="14" width="14.28515625" customWidth="1"/>
    <col min="15" max="15" width="13.140625" bestFit="1" customWidth="1"/>
    <col min="22" max="24" width="9.140625" customWidth="1"/>
    <col min="33" max="35" width="9.140625" customWidth="1"/>
  </cols>
  <sheetData>
    <row r="2" spans="1:33" s="35" customFormat="1" ht="19.899999999999999" customHeight="1" x14ac:dyDescent="0.3">
      <c r="B2" s="325">
        <f>'Memória Descritiva_ES'!D8</f>
        <v>0</v>
      </c>
      <c r="C2" s="326"/>
      <c r="D2" s="147"/>
      <c r="E2" s="330">
        <f>'Memória Descritiva_ES'!O8</f>
        <v>0</v>
      </c>
      <c r="F2" s="331"/>
      <c r="G2" s="36"/>
      <c r="H2" s="93" t="s">
        <v>261</v>
      </c>
    </row>
    <row r="3" spans="1:33" s="35" customFormat="1" ht="8.4499999999999993" customHeight="1" x14ac:dyDescent="0.25">
      <c r="D3" s="37"/>
      <c r="E3" s="92"/>
      <c r="F3" s="40"/>
      <c r="G3" s="36"/>
      <c r="H3" s="315" t="s">
        <v>294</v>
      </c>
      <c r="I3" s="315"/>
      <c r="J3" s="315"/>
      <c r="K3" s="315"/>
      <c r="L3" s="315"/>
      <c r="M3" s="315"/>
    </row>
    <row r="4" spans="1:33" s="35" customFormat="1" ht="19.899999999999999" customHeight="1" x14ac:dyDescent="0.25">
      <c r="B4" s="327" t="s">
        <v>2</v>
      </c>
      <c r="C4" s="328"/>
      <c r="D4" s="38"/>
      <c r="E4" s="332">
        <v>438.81</v>
      </c>
      <c r="F4" s="333"/>
      <c r="G4" s="39"/>
      <c r="H4" s="315"/>
      <c r="I4" s="315"/>
      <c r="J4" s="315"/>
      <c r="K4" s="315"/>
      <c r="L4" s="315"/>
      <c r="M4" s="315"/>
    </row>
    <row r="5" spans="1:33" s="35" customFormat="1" ht="8.4499999999999993" customHeight="1" x14ac:dyDescent="0.25">
      <c r="B5" s="40"/>
      <c r="C5" s="40"/>
      <c r="D5" s="38"/>
      <c r="E5" s="40"/>
      <c r="F5" s="40"/>
      <c r="G5" s="36"/>
      <c r="H5" s="315"/>
      <c r="I5" s="315"/>
      <c r="J5" s="315"/>
      <c r="K5" s="315"/>
      <c r="L5" s="315"/>
      <c r="M5" s="315"/>
    </row>
    <row r="6" spans="1:33" s="35" customFormat="1" ht="19.899999999999999" customHeight="1" x14ac:dyDescent="0.25">
      <c r="B6" s="327" t="s">
        <v>191</v>
      </c>
      <c r="C6" s="328"/>
      <c r="D6" s="38"/>
      <c r="E6" s="334">
        <v>0.223</v>
      </c>
      <c r="F6" s="334"/>
      <c r="G6" s="36"/>
      <c r="H6" s="315"/>
      <c r="I6" s="315"/>
      <c r="J6" s="315"/>
      <c r="K6" s="315"/>
      <c r="L6" s="315"/>
      <c r="M6" s="315"/>
    </row>
    <row r="7" spans="1:33" s="35" customFormat="1" ht="8.4499999999999993" customHeight="1" x14ac:dyDescent="0.25">
      <c r="D7" s="37"/>
      <c r="E7" s="92"/>
      <c r="F7" s="40"/>
      <c r="G7" s="36"/>
      <c r="H7" s="315"/>
      <c r="I7" s="315"/>
      <c r="J7" s="315"/>
      <c r="K7" s="315"/>
      <c r="L7" s="315"/>
      <c r="M7" s="315"/>
    </row>
    <row r="8" spans="1:33" s="35" customFormat="1" ht="19.899999999999999" customHeight="1" x14ac:dyDescent="0.25">
      <c r="B8" s="329"/>
      <c r="C8" s="329"/>
      <c r="D8" s="38"/>
      <c r="E8" s="335"/>
      <c r="F8" s="335"/>
      <c r="G8" s="91"/>
      <c r="H8" s="315"/>
      <c r="I8" s="315"/>
      <c r="J8" s="315"/>
      <c r="K8" s="315"/>
      <c r="L8" s="315"/>
      <c r="M8" s="315"/>
      <c r="AG8" s="35" t="s">
        <v>0</v>
      </c>
    </row>
    <row r="9" spans="1:33" s="35" customFormat="1" ht="69.75" customHeight="1" x14ac:dyDescent="0.25">
      <c r="D9" s="37"/>
      <c r="E9" s="136"/>
      <c r="F9" s="137"/>
      <c r="G9" s="36"/>
      <c r="H9" s="315"/>
      <c r="I9" s="315"/>
      <c r="J9" s="315"/>
      <c r="K9" s="315"/>
      <c r="L9" s="315"/>
      <c r="M9" s="315"/>
      <c r="AG9" s="35" t="s">
        <v>1</v>
      </c>
    </row>
    <row r="10" spans="1:33" ht="8.4499999999999993" customHeight="1" x14ac:dyDescent="0.25">
      <c r="B10" s="31"/>
      <c r="C10" s="31"/>
      <c r="D10" s="19"/>
      <c r="E10" s="19"/>
      <c r="F10" s="31"/>
    </row>
    <row r="11" spans="1:33" s="2" customFormat="1" ht="25.9" customHeight="1" x14ac:dyDescent="0.25">
      <c r="A11" s="282" t="s">
        <v>181</v>
      </c>
      <c r="B11" s="297" t="s">
        <v>260</v>
      </c>
      <c r="C11" s="298"/>
      <c r="D11" s="157"/>
      <c r="E11" s="321" t="s">
        <v>202</v>
      </c>
      <c r="F11" s="322"/>
      <c r="G11" s="322"/>
      <c r="H11" s="322"/>
      <c r="I11" s="322"/>
      <c r="J11" s="322"/>
      <c r="K11" s="322"/>
      <c r="L11" s="303" t="s">
        <v>203</v>
      </c>
      <c r="M11" s="319" t="s">
        <v>204</v>
      </c>
    </row>
    <row r="12" spans="1:33" ht="45" customHeight="1" x14ac:dyDescent="0.25">
      <c r="A12" s="283"/>
      <c r="B12" s="299"/>
      <c r="C12" s="300"/>
      <c r="D12" s="158"/>
      <c r="E12" s="159" t="s">
        <v>180</v>
      </c>
      <c r="F12" s="42" t="s">
        <v>183</v>
      </c>
      <c r="G12" s="42" t="s">
        <v>200</v>
      </c>
      <c r="H12" s="43" t="s">
        <v>206</v>
      </c>
      <c r="I12" s="43" t="s">
        <v>207</v>
      </c>
      <c r="J12" s="43" t="s">
        <v>208</v>
      </c>
      <c r="K12" s="41" t="s">
        <v>201</v>
      </c>
      <c r="L12" s="304"/>
      <c r="M12" s="320"/>
    </row>
    <row r="13" spans="1:33" ht="22.15" customHeight="1" x14ac:dyDescent="0.25">
      <c r="A13" s="284"/>
      <c r="B13" s="301"/>
      <c r="C13" s="302"/>
      <c r="D13" s="158"/>
      <c r="E13" s="160" t="s">
        <v>184</v>
      </c>
      <c r="F13" s="161" t="s">
        <v>185</v>
      </c>
      <c r="G13" s="161" t="s">
        <v>205</v>
      </c>
      <c r="H13" s="162" t="s">
        <v>192</v>
      </c>
      <c r="I13" s="162" t="s">
        <v>186</v>
      </c>
      <c r="J13" s="162" t="s">
        <v>193</v>
      </c>
      <c r="K13" s="163" t="s">
        <v>194</v>
      </c>
      <c r="L13" s="164" t="s">
        <v>195</v>
      </c>
      <c r="M13" s="165" t="s">
        <v>196</v>
      </c>
    </row>
    <row r="14" spans="1:33" ht="60" customHeight="1" x14ac:dyDescent="0.25">
      <c r="A14" s="140" t="str">
        <f>IF(C14&lt;&gt;"",1,"")</f>
        <v/>
      </c>
      <c r="B14" s="155" t="str">
        <f>IFERROR(VLOOKUP(C14,Auxiliar!$A$22:$B$37,2,FALSE),"")</f>
        <v/>
      </c>
      <c r="C14" s="138"/>
      <c r="D14" s="139"/>
      <c r="E14" s="153"/>
      <c r="F14" s="144" t="str">
        <f>IF(C14="","",ROUND($E$4*3*E14,2))</f>
        <v/>
      </c>
      <c r="G14" s="144" t="str">
        <f>IF(C14="","",ROUND(F14*$E$6,2))</f>
        <v/>
      </c>
      <c r="H14" s="154"/>
      <c r="I14" s="143" t="str">
        <f>IF(C14="","",ROUND(H14*E14,2))</f>
        <v/>
      </c>
      <c r="J14" s="143" t="str">
        <f>IF(C14="","",ROUND(I14*$E$6,2))</f>
        <v/>
      </c>
      <c r="K14" s="144" t="str">
        <f>IF(C14="","",IF(F14+G14&lt;I14+J14,F14+G14,I14+J14))</f>
        <v/>
      </c>
      <c r="L14" s="144" t="str">
        <f>IF(K14="","",ROUND(K14*0.4,2))</f>
        <v/>
      </c>
      <c r="M14" s="145" t="str">
        <f>IF(L14="","",K14+L14)</f>
        <v/>
      </c>
      <c r="N14" s="32"/>
      <c r="O14" s="2"/>
      <c r="P14" s="27"/>
    </row>
    <row r="15" spans="1:33" ht="60" customHeight="1" x14ac:dyDescent="0.25">
      <c r="A15" s="140" t="str">
        <f>IF(C15&lt;&gt;"",A14+1,"")</f>
        <v/>
      </c>
      <c r="B15" s="141" t="str">
        <f>IFERROR(VLOOKUP(C15,Auxiliar!$A$22:$B$37,2,FALSE),"")</f>
        <v/>
      </c>
      <c r="C15" s="138"/>
      <c r="D15" s="139"/>
      <c r="E15" s="153"/>
      <c r="F15" s="144" t="str">
        <f t="shared" ref="F15:F16" si="0">IF(C15="","",ROUND($E$4*3*E15,2))</f>
        <v/>
      </c>
      <c r="G15" s="144" t="str">
        <f t="shared" ref="G15:G22" si="1">IF(C15="","",ROUND(F15*$E$6,2))</f>
        <v/>
      </c>
      <c r="H15" s="154"/>
      <c r="I15" s="143" t="str">
        <f t="shared" ref="I15:I22" si="2">IF(C15="","",ROUND(H15*E15,2))</f>
        <v/>
      </c>
      <c r="J15" s="143" t="str">
        <f t="shared" ref="J15:J22" si="3">IF(C15="","",ROUND(I15*$E$6,2))</f>
        <v/>
      </c>
      <c r="K15" s="144" t="str">
        <f t="shared" ref="K15:K22" si="4">IF(C15="","",IF(F15+G15&lt;I15+J15,F15+G15,I15+J15))</f>
        <v/>
      </c>
      <c r="L15" s="144" t="str">
        <f t="shared" ref="L15:L22" si="5">IF(K15="","",ROUND(K15*0.4,2))</f>
        <v/>
      </c>
      <c r="M15" s="145" t="str">
        <f t="shared" ref="M15:M22" si="6">IF(L15="","",K15+L15)</f>
        <v/>
      </c>
      <c r="N15" s="29"/>
    </row>
    <row r="16" spans="1:33" ht="60" customHeight="1" x14ac:dyDescent="0.25">
      <c r="A16" s="140" t="str">
        <f t="shared" ref="A16:A33" si="7">IF(C16&lt;&gt;"",A15+1,"")</f>
        <v/>
      </c>
      <c r="B16" s="141" t="str">
        <f>IFERROR(VLOOKUP(C16,Auxiliar!$A$22:$B$37,2,FALSE),"")</f>
        <v/>
      </c>
      <c r="C16" s="138"/>
      <c r="D16" s="139"/>
      <c r="E16" s="153"/>
      <c r="F16" s="144" t="str">
        <f t="shared" si="0"/>
        <v/>
      </c>
      <c r="G16" s="144" t="str">
        <f t="shared" si="1"/>
        <v/>
      </c>
      <c r="H16" s="154"/>
      <c r="I16" s="143" t="str">
        <f t="shared" si="2"/>
        <v/>
      </c>
      <c r="J16" s="143" t="str">
        <f t="shared" si="3"/>
        <v/>
      </c>
      <c r="K16" s="144" t="str">
        <f t="shared" si="4"/>
        <v/>
      </c>
      <c r="L16" s="144" t="str">
        <f t="shared" si="5"/>
        <v/>
      </c>
      <c r="M16" s="145" t="str">
        <f t="shared" si="6"/>
        <v/>
      </c>
      <c r="N16" s="29"/>
    </row>
    <row r="17" spans="1:16" ht="60" customHeight="1" x14ac:dyDescent="0.25">
      <c r="A17" s="140" t="str">
        <f t="shared" si="7"/>
        <v/>
      </c>
      <c r="B17" s="141" t="str">
        <f>IFERROR(VLOOKUP(C17,Auxiliar!$A$22:$B$37,2,FALSE),"")</f>
        <v/>
      </c>
      <c r="C17" s="138"/>
      <c r="D17" s="139"/>
      <c r="E17" s="153"/>
      <c r="F17" s="144" t="str">
        <f>IF(C17="","",ROUND($E$4*2.5*E17,2))</f>
        <v/>
      </c>
      <c r="G17" s="144" t="str">
        <f t="shared" si="1"/>
        <v/>
      </c>
      <c r="H17" s="154"/>
      <c r="I17" s="143" t="str">
        <f t="shared" si="2"/>
        <v/>
      </c>
      <c r="J17" s="143" t="str">
        <f t="shared" si="3"/>
        <v/>
      </c>
      <c r="K17" s="144" t="str">
        <f t="shared" si="4"/>
        <v/>
      </c>
      <c r="L17" s="144" t="str">
        <f t="shared" si="5"/>
        <v/>
      </c>
      <c r="M17" s="145" t="str">
        <f t="shared" si="6"/>
        <v/>
      </c>
    </row>
    <row r="18" spans="1:16" ht="60" customHeight="1" x14ac:dyDescent="0.25">
      <c r="A18" s="140" t="str">
        <f t="shared" si="7"/>
        <v/>
      </c>
      <c r="B18" s="141" t="str">
        <f>IFERROR(VLOOKUP(C18,Auxiliar!$A$22:$B$37,2,FALSE),"")</f>
        <v/>
      </c>
      <c r="C18" s="138"/>
      <c r="D18" s="139"/>
      <c r="E18" s="153"/>
      <c r="F18" s="144" t="str">
        <f t="shared" ref="F18:F19" si="8">IF(C18="","",ROUND($E$4*2.5*E18,2))</f>
        <v/>
      </c>
      <c r="G18" s="144" t="str">
        <f t="shared" si="1"/>
        <v/>
      </c>
      <c r="H18" s="154"/>
      <c r="I18" s="143" t="str">
        <f t="shared" si="2"/>
        <v/>
      </c>
      <c r="J18" s="143" t="str">
        <f t="shared" si="3"/>
        <v/>
      </c>
      <c r="K18" s="144" t="str">
        <f t="shared" si="4"/>
        <v/>
      </c>
      <c r="L18" s="144" t="str">
        <f t="shared" si="5"/>
        <v/>
      </c>
      <c r="M18" s="145" t="str">
        <f t="shared" si="6"/>
        <v/>
      </c>
    </row>
    <row r="19" spans="1:16" ht="60" customHeight="1" x14ac:dyDescent="0.25">
      <c r="A19" s="140" t="str">
        <f t="shared" si="7"/>
        <v/>
      </c>
      <c r="B19" s="141" t="str">
        <f>IFERROR(VLOOKUP(C19,Auxiliar!$A$22:$B$37,2,FALSE),"")</f>
        <v/>
      </c>
      <c r="C19" s="138"/>
      <c r="D19" s="139"/>
      <c r="E19" s="153"/>
      <c r="F19" s="144" t="str">
        <f t="shared" si="8"/>
        <v/>
      </c>
      <c r="G19" s="144" t="str">
        <f t="shared" si="1"/>
        <v/>
      </c>
      <c r="H19" s="154"/>
      <c r="I19" s="143" t="str">
        <f t="shared" si="2"/>
        <v/>
      </c>
      <c r="J19" s="143" t="str">
        <f t="shared" si="3"/>
        <v/>
      </c>
      <c r="K19" s="144" t="str">
        <f t="shared" si="4"/>
        <v/>
      </c>
      <c r="L19" s="144" t="str">
        <f t="shared" si="5"/>
        <v/>
      </c>
      <c r="M19" s="145" t="str">
        <f t="shared" si="6"/>
        <v/>
      </c>
    </row>
    <row r="20" spans="1:16" ht="60" customHeight="1" x14ac:dyDescent="0.25">
      <c r="A20" s="140" t="str">
        <f t="shared" si="7"/>
        <v/>
      </c>
      <c r="B20" s="141" t="str">
        <f>IFERROR(VLOOKUP(C20,Auxiliar!$A$22:$B$37,2,FALSE),"")</f>
        <v/>
      </c>
      <c r="C20" s="138"/>
      <c r="D20" s="139"/>
      <c r="E20" s="153"/>
      <c r="F20" s="144" t="str">
        <f>IF(C20="","",ROUND($E$4*2*E20,2))</f>
        <v/>
      </c>
      <c r="G20" s="144" t="str">
        <f t="shared" si="1"/>
        <v/>
      </c>
      <c r="H20" s="154"/>
      <c r="I20" s="143" t="str">
        <f t="shared" si="2"/>
        <v/>
      </c>
      <c r="J20" s="143" t="str">
        <f t="shared" si="3"/>
        <v/>
      </c>
      <c r="K20" s="144" t="str">
        <f t="shared" si="4"/>
        <v/>
      </c>
      <c r="L20" s="144" t="str">
        <f t="shared" si="5"/>
        <v/>
      </c>
      <c r="M20" s="145" t="str">
        <f t="shared" si="6"/>
        <v/>
      </c>
    </row>
    <row r="21" spans="1:16" ht="60" customHeight="1" x14ac:dyDescent="0.25">
      <c r="A21" s="140" t="str">
        <f t="shared" si="7"/>
        <v/>
      </c>
      <c r="B21" s="141" t="str">
        <f>IFERROR(VLOOKUP(C21,Auxiliar!$A$22:$B$37,2,FALSE),"")</f>
        <v/>
      </c>
      <c r="C21" s="138"/>
      <c r="D21" s="139"/>
      <c r="E21" s="153"/>
      <c r="F21" s="144" t="str">
        <f t="shared" ref="F21:F22" si="9">IF(C21="","",ROUND($E$4*2*E21,2))</f>
        <v/>
      </c>
      <c r="G21" s="144" t="str">
        <f t="shared" si="1"/>
        <v/>
      </c>
      <c r="H21" s="154"/>
      <c r="I21" s="143" t="str">
        <f t="shared" si="2"/>
        <v/>
      </c>
      <c r="J21" s="143" t="str">
        <f t="shared" si="3"/>
        <v/>
      </c>
      <c r="K21" s="144" t="str">
        <f t="shared" si="4"/>
        <v/>
      </c>
      <c r="L21" s="144" t="str">
        <f t="shared" si="5"/>
        <v/>
      </c>
      <c r="M21" s="145" t="str">
        <f t="shared" si="6"/>
        <v/>
      </c>
      <c r="P21" s="29"/>
    </row>
    <row r="22" spans="1:16" ht="60" customHeight="1" x14ac:dyDescent="0.25">
      <c r="A22" s="140" t="str">
        <f t="shared" si="7"/>
        <v/>
      </c>
      <c r="B22" s="141" t="str">
        <f>IFERROR(VLOOKUP(C22,Auxiliar!$A$22:$B$37,2,FALSE),"")</f>
        <v/>
      </c>
      <c r="C22" s="138"/>
      <c r="D22" s="139"/>
      <c r="E22" s="153"/>
      <c r="F22" s="144" t="str">
        <f t="shared" si="9"/>
        <v/>
      </c>
      <c r="G22" s="144" t="str">
        <f t="shared" si="1"/>
        <v/>
      </c>
      <c r="H22" s="154"/>
      <c r="I22" s="143" t="str">
        <f t="shared" si="2"/>
        <v/>
      </c>
      <c r="J22" s="143" t="str">
        <f t="shared" si="3"/>
        <v/>
      </c>
      <c r="K22" s="144" t="str">
        <f t="shared" si="4"/>
        <v/>
      </c>
      <c r="L22" s="144" t="str">
        <f t="shared" si="5"/>
        <v/>
      </c>
      <c r="M22" s="145" t="str">
        <f t="shared" si="6"/>
        <v/>
      </c>
      <c r="P22" s="29"/>
    </row>
    <row r="23" spans="1:16" ht="60" customHeight="1" x14ac:dyDescent="0.25">
      <c r="A23" s="140" t="str">
        <f t="shared" si="7"/>
        <v/>
      </c>
      <c r="B23" s="141" t="str">
        <f>IFERROR(VLOOKUP(C23,Auxiliar!$A$22:$B$37,2,FALSE),"")</f>
        <v/>
      </c>
      <c r="C23" s="138"/>
      <c r="D23" s="139"/>
      <c r="E23" s="153"/>
      <c r="F23" s="144" t="str">
        <f t="shared" ref="F23:F33" si="10">IF(C23="","",ROUND($E$4*2*E23,2))</f>
        <v/>
      </c>
      <c r="G23" s="144" t="str">
        <f t="shared" ref="G23:G33" si="11">IF(C23="","",ROUND(F23*$E$6,2))</f>
        <v/>
      </c>
      <c r="H23" s="154"/>
      <c r="I23" s="143" t="str">
        <f t="shared" ref="I23:I33" si="12">IF(C23="","",ROUND(H23*E23,2))</f>
        <v/>
      </c>
      <c r="J23" s="143" t="str">
        <f t="shared" ref="J23:J33" si="13">IF(C23="","",ROUND(I23*$E$6,2))</f>
        <v/>
      </c>
      <c r="K23" s="144" t="str">
        <f t="shared" ref="K23:K33" si="14">IF(C23="","",IF(F23+G23&lt;I23+J23,F23+G23,I23+J23))</f>
        <v/>
      </c>
      <c r="L23" s="144" t="str">
        <f t="shared" ref="L23:L33" si="15">IF(K23="","",ROUND(K23*0.4,2))</f>
        <v/>
      </c>
      <c r="M23" s="145" t="str">
        <f t="shared" ref="M23:M33" si="16">IF(L23="","",K23+L23)</f>
        <v/>
      </c>
      <c r="P23" s="29"/>
    </row>
    <row r="24" spans="1:16" ht="60" customHeight="1" x14ac:dyDescent="0.25">
      <c r="A24" s="140" t="str">
        <f t="shared" si="7"/>
        <v/>
      </c>
      <c r="B24" s="141" t="str">
        <f>IFERROR(VLOOKUP(C24,Auxiliar!$A$22:$B$37,2,FALSE),"")</f>
        <v/>
      </c>
      <c r="C24" s="138"/>
      <c r="D24" s="139"/>
      <c r="E24" s="153"/>
      <c r="F24" s="144" t="str">
        <f t="shared" si="10"/>
        <v/>
      </c>
      <c r="G24" s="144" t="str">
        <f t="shared" si="11"/>
        <v/>
      </c>
      <c r="H24" s="154"/>
      <c r="I24" s="143" t="str">
        <f t="shared" si="12"/>
        <v/>
      </c>
      <c r="J24" s="143" t="str">
        <f t="shared" si="13"/>
        <v/>
      </c>
      <c r="K24" s="144" t="str">
        <f t="shared" si="14"/>
        <v/>
      </c>
      <c r="L24" s="144" t="str">
        <f t="shared" si="15"/>
        <v/>
      </c>
      <c r="M24" s="145" t="str">
        <f t="shared" si="16"/>
        <v/>
      </c>
      <c r="P24" s="29"/>
    </row>
    <row r="25" spans="1:16" ht="60" customHeight="1" x14ac:dyDescent="0.25">
      <c r="A25" s="140" t="str">
        <f t="shared" si="7"/>
        <v/>
      </c>
      <c r="B25" s="141" t="str">
        <f>IFERROR(VLOOKUP(C25,Auxiliar!$A$22:$B$37,2,FALSE),"")</f>
        <v/>
      </c>
      <c r="C25" s="138"/>
      <c r="D25" s="139"/>
      <c r="E25" s="153"/>
      <c r="F25" s="144" t="str">
        <f t="shared" si="10"/>
        <v/>
      </c>
      <c r="G25" s="144" t="str">
        <f t="shared" si="11"/>
        <v/>
      </c>
      <c r="H25" s="154"/>
      <c r="I25" s="143" t="str">
        <f t="shared" si="12"/>
        <v/>
      </c>
      <c r="J25" s="143" t="str">
        <f t="shared" si="13"/>
        <v/>
      </c>
      <c r="K25" s="144" t="str">
        <f t="shared" si="14"/>
        <v/>
      </c>
      <c r="L25" s="144" t="str">
        <f t="shared" si="15"/>
        <v/>
      </c>
      <c r="M25" s="145" t="str">
        <f t="shared" si="16"/>
        <v/>
      </c>
      <c r="P25" s="29"/>
    </row>
    <row r="26" spans="1:16" ht="60" customHeight="1" x14ac:dyDescent="0.25">
      <c r="A26" s="140" t="str">
        <f t="shared" si="7"/>
        <v/>
      </c>
      <c r="B26" s="141" t="str">
        <f>IFERROR(VLOOKUP(C26,Auxiliar!$A$22:$B$37,2,FALSE),"")</f>
        <v/>
      </c>
      <c r="C26" s="138"/>
      <c r="D26" s="139"/>
      <c r="E26" s="153"/>
      <c r="F26" s="144" t="str">
        <f t="shared" si="10"/>
        <v/>
      </c>
      <c r="G26" s="144" t="str">
        <f t="shared" si="11"/>
        <v/>
      </c>
      <c r="H26" s="154"/>
      <c r="I26" s="143" t="str">
        <f t="shared" si="12"/>
        <v/>
      </c>
      <c r="J26" s="143" t="str">
        <f t="shared" si="13"/>
        <v/>
      </c>
      <c r="K26" s="144" t="str">
        <f t="shared" si="14"/>
        <v/>
      </c>
      <c r="L26" s="144" t="str">
        <f t="shared" si="15"/>
        <v/>
      </c>
      <c r="M26" s="145" t="str">
        <f t="shared" si="16"/>
        <v/>
      </c>
      <c r="P26" s="29"/>
    </row>
    <row r="27" spans="1:16" ht="60" customHeight="1" x14ac:dyDescent="0.25">
      <c r="A27" s="140" t="str">
        <f t="shared" si="7"/>
        <v/>
      </c>
      <c r="B27" s="141" t="str">
        <f>IFERROR(VLOOKUP(C27,Auxiliar!$A$22:$B$37,2,FALSE),"")</f>
        <v/>
      </c>
      <c r="C27" s="138"/>
      <c r="D27" s="139"/>
      <c r="E27" s="153"/>
      <c r="F27" s="144" t="str">
        <f t="shared" si="10"/>
        <v/>
      </c>
      <c r="G27" s="144" t="str">
        <f t="shared" si="11"/>
        <v/>
      </c>
      <c r="H27" s="154"/>
      <c r="I27" s="143" t="str">
        <f t="shared" si="12"/>
        <v/>
      </c>
      <c r="J27" s="143" t="str">
        <f t="shared" si="13"/>
        <v/>
      </c>
      <c r="K27" s="144" t="str">
        <f t="shared" si="14"/>
        <v/>
      </c>
      <c r="L27" s="144" t="str">
        <f t="shared" si="15"/>
        <v/>
      </c>
      <c r="M27" s="145" t="str">
        <f t="shared" si="16"/>
        <v/>
      </c>
      <c r="P27" s="29"/>
    </row>
    <row r="28" spans="1:16" ht="60" customHeight="1" x14ac:dyDescent="0.25">
      <c r="A28" s="140" t="str">
        <f t="shared" si="7"/>
        <v/>
      </c>
      <c r="B28" s="141" t="str">
        <f>IFERROR(VLOOKUP(C28,Auxiliar!$A$22:$B$37,2,FALSE),"")</f>
        <v/>
      </c>
      <c r="C28" s="138"/>
      <c r="D28" s="139"/>
      <c r="E28" s="153"/>
      <c r="F28" s="144" t="str">
        <f t="shared" si="10"/>
        <v/>
      </c>
      <c r="G28" s="144" t="str">
        <f t="shared" si="11"/>
        <v/>
      </c>
      <c r="H28" s="154"/>
      <c r="I28" s="143" t="str">
        <f t="shared" si="12"/>
        <v/>
      </c>
      <c r="J28" s="143" t="str">
        <f t="shared" si="13"/>
        <v/>
      </c>
      <c r="K28" s="144" t="str">
        <f t="shared" si="14"/>
        <v/>
      </c>
      <c r="L28" s="144" t="str">
        <f t="shared" si="15"/>
        <v/>
      </c>
      <c r="M28" s="145" t="str">
        <f t="shared" si="16"/>
        <v/>
      </c>
      <c r="P28" s="29"/>
    </row>
    <row r="29" spans="1:16" ht="60" customHeight="1" x14ac:dyDescent="0.25">
      <c r="A29" s="140" t="str">
        <f t="shared" si="7"/>
        <v/>
      </c>
      <c r="B29" s="141" t="str">
        <f>IFERROR(VLOOKUP(C29,Auxiliar!$A$22:$B$37,2,FALSE),"")</f>
        <v/>
      </c>
      <c r="C29" s="138"/>
      <c r="D29" s="139"/>
      <c r="E29" s="153"/>
      <c r="F29" s="144" t="str">
        <f t="shared" si="10"/>
        <v/>
      </c>
      <c r="G29" s="144" t="str">
        <f t="shared" si="11"/>
        <v/>
      </c>
      <c r="H29" s="154"/>
      <c r="I29" s="143" t="str">
        <f t="shared" si="12"/>
        <v/>
      </c>
      <c r="J29" s="143" t="str">
        <f t="shared" si="13"/>
        <v/>
      </c>
      <c r="K29" s="144" t="str">
        <f t="shared" si="14"/>
        <v/>
      </c>
      <c r="L29" s="144" t="str">
        <f t="shared" si="15"/>
        <v/>
      </c>
      <c r="M29" s="145" t="str">
        <f t="shared" si="16"/>
        <v/>
      </c>
      <c r="P29" s="29"/>
    </row>
    <row r="30" spans="1:16" ht="60" customHeight="1" x14ac:dyDescent="0.25">
      <c r="A30" s="140" t="str">
        <f t="shared" si="7"/>
        <v/>
      </c>
      <c r="B30" s="141" t="str">
        <f>IFERROR(VLOOKUP(C30,Auxiliar!$A$22:$B$37,2,FALSE),"")</f>
        <v/>
      </c>
      <c r="C30" s="138"/>
      <c r="D30" s="139"/>
      <c r="E30" s="153"/>
      <c r="F30" s="144" t="str">
        <f t="shared" si="10"/>
        <v/>
      </c>
      <c r="G30" s="144" t="str">
        <f t="shared" si="11"/>
        <v/>
      </c>
      <c r="H30" s="154"/>
      <c r="I30" s="143" t="str">
        <f t="shared" si="12"/>
        <v/>
      </c>
      <c r="J30" s="143" t="str">
        <f t="shared" si="13"/>
        <v/>
      </c>
      <c r="K30" s="144" t="str">
        <f t="shared" si="14"/>
        <v/>
      </c>
      <c r="L30" s="144" t="str">
        <f t="shared" si="15"/>
        <v/>
      </c>
      <c r="M30" s="145" t="str">
        <f t="shared" si="16"/>
        <v/>
      </c>
      <c r="P30" s="29"/>
    </row>
    <row r="31" spans="1:16" ht="60" customHeight="1" x14ac:dyDescent="0.25">
      <c r="A31" s="140" t="str">
        <f t="shared" si="7"/>
        <v/>
      </c>
      <c r="B31" s="155" t="str">
        <f>IFERROR(VLOOKUP(C31,Auxiliar!$A$22:$B$37,2,FALSE),"")</f>
        <v/>
      </c>
      <c r="C31" s="156"/>
      <c r="D31" s="139"/>
      <c r="E31" s="153"/>
      <c r="F31" s="144" t="str">
        <f t="shared" si="10"/>
        <v/>
      </c>
      <c r="G31" s="144" t="str">
        <f t="shared" si="11"/>
        <v/>
      </c>
      <c r="H31" s="154"/>
      <c r="I31" s="143" t="str">
        <f t="shared" si="12"/>
        <v/>
      </c>
      <c r="J31" s="143" t="str">
        <f t="shared" si="13"/>
        <v/>
      </c>
      <c r="K31" s="144" t="str">
        <f t="shared" si="14"/>
        <v/>
      </c>
      <c r="L31" s="144" t="str">
        <f t="shared" si="15"/>
        <v/>
      </c>
      <c r="M31" s="145" t="str">
        <f t="shared" si="16"/>
        <v/>
      </c>
      <c r="P31" s="29"/>
    </row>
    <row r="32" spans="1:16" ht="60" customHeight="1" x14ac:dyDescent="0.25">
      <c r="A32" s="140" t="str">
        <f t="shared" si="7"/>
        <v/>
      </c>
      <c r="B32" s="155" t="str">
        <f>IFERROR(VLOOKUP(C32,Auxiliar!$A$22:$B$37,2,FALSE),"")</f>
        <v/>
      </c>
      <c r="C32" s="156"/>
      <c r="D32" s="139"/>
      <c r="E32" s="153"/>
      <c r="F32" s="144" t="str">
        <f t="shared" si="10"/>
        <v/>
      </c>
      <c r="G32" s="144" t="str">
        <f t="shared" si="11"/>
        <v/>
      </c>
      <c r="H32" s="154"/>
      <c r="I32" s="143" t="str">
        <f t="shared" si="12"/>
        <v/>
      </c>
      <c r="J32" s="143" t="str">
        <f t="shared" si="13"/>
        <v/>
      </c>
      <c r="K32" s="144" t="str">
        <f t="shared" si="14"/>
        <v/>
      </c>
      <c r="L32" s="144" t="str">
        <f t="shared" si="15"/>
        <v/>
      </c>
      <c r="M32" s="145" t="str">
        <f t="shared" si="16"/>
        <v/>
      </c>
      <c r="P32" s="29"/>
    </row>
    <row r="33" spans="1:15" ht="60" customHeight="1" x14ac:dyDescent="0.25">
      <c r="A33" s="140" t="str">
        <f t="shared" si="7"/>
        <v/>
      </c>
      <c r="B33" s="155" t="str">
        <f>IFERROR(VLOOKUP(C33,Auxiliar!$A$22:$B$37,2,FALSE),"")</f>
        <v/>
      </c>
      <c r="C33" s="156"/>
      <c r="D33" s="139"/>
      <c r="E33" s="153"/>
      <c r="F33" s="144" t="str">
        <f t="shared" si="10"/>
        <v/>
      </c>
      <c r="G33" s="144" t="str">
        <f t="shared" si="11"/>
        <v/>
      </c>
      <c r="H33" s="154"/>
      <c r="I33" s="143" t="str">
        <f t="shared" si="12"/>
        <v/>
      </c>
      <c r="J33" s="143" t="str">
        <f t="shared" si="13"/>
        <v/>
      </c>
      <c r="K33" s="144" t="str">
        <f t="shared" si="14"/>
        <v/>
      </c>
      <c r="L33" s="144" t="str">
        <f t="shared" si="15"/>
        <v/>
      </c>
      <c r="M33" s="145" t="str">
        <f t="shared" si="16"/>
        <v/>
      </c>
    </row>
    <row r="34" spans="1:15" ht="19.899999999999999" customHeight="1" x14ac:dyDescent="0.25">
      <c r="E34" s="30"/>
      <c r="F34" s="30"/>
      <c r="G34" s="30"/>
      <c r="H34" s="30"/>
      <c r="J34" s="15"/>
      <c r="K34" s="146">
        <f>SUMIF(K14:K33,"&lt;&gt;#N/D")</f>
        <v>0</v>
      </c>
      <c r="L34" s="146">
        <f>SUMIF(L14:L33,"&lt;&gt;#N/D")</f>
        <v>0</v>
      </c>
      <c r="M34" s="146">
        <f>SUMIF(M14:M33,"&lt;&gt;#N/D")</f>
        <v>0</v>
      </c>
    </row>
    <row r="35" spans="1:15" x14ac:dyDescent="0.25">
      <c r="J35" s="28"/>
    </row>
    <row r="38" spans="1:15" ht="12.75" customHeight="1" x14ac:dyDescent="0.25"/>
    <row r="39" spans="1:15" x14ac:dyDescent="0.25">
      <c r="O39" s="29"/>
    </row>
    <row r="40" spans="1:15" ht="12.75" customHeight="1" x14ac:dyDescent="0.25">
      <c r="F40" s="285" t="s">
        <v>188</v>
      </c>
      <c r="G40" s="286"/>
      <c r="H40" s="286"/>
      <c r="I40" s="287"/>
      <c r="J40" s="148">
        <f>SUMIF(B14:B33,"a)",K14:K33)</f>
        <v>0</v>
      </c>
      <c r="L40" s="305" t="s">
        <v>295</v>
      </c>
      <c r="M40" s="306"/>
    </row>
    <row r="41" spans="1:15" ht="14.45" customHeight="1" x14ac:dyDescent="0.25">
      <c r="F41" s="151"/>
      <c r="G41" s="34"/>
      <c r="H41" s="152"/>
      <c r="I41" s="152"/>
      <c r="J41" s="149"/>
      <c r="L41" s="307"/>
      <c r="M41" s="308"/>
    </row>
    <row r="42" spans="1:15" s="166" customFormat="1" ht="14.45" customHeight="1" x14ac:dyDescent="0.25">
      <c r="F42" s="288" t="s">
        <v>189</v>
      </c>
      <c r="G42" s="289"/>
      <c r="H42" s="289"/>
      <c r="I42" s="290"/>
      <c r="J42" s="148">
        <f>SUMIF(B14:B33,"&lt;&gt;a)",K14:K33)</f>
        <v>0</v>
      </c>
      <c r="L42" s="307"/>
      <c r="M42" s="308"/>
    </row>
    <row r="43" spans="1:15" s="166" customFormat="1" ht="14.45" customHeight="1" x14ac:dyDescent="0.25">
      <c r="F43" s="151"/>
      <c r="G43" s="34"/>
      <c r="H43" s="152"/>
      <c r="I43" s="152"/>
      <c r="J43" s="150"/>
      <c r="L43" s="309"/>
      <c r="M43" s="310"/>
    </row>
    <row r="44" spans="1:15" s="166" customFormat="1" ht="14.45" customHeight="1" x14ac:dyDescent="0.25">
      <c r="F44" s="291" t="s">
        <v>190</v>
      </c>
      <c r="G44" s="292"/>
      <c r="H44" s="292"/>
      <c r="I44" s="293"/>
      <c r="J44" s="148">
        <f>J40+J42</f>
        <v>0</v>
      </c>
      <c r="L44" s="311">
        <f>IF(J44&lt;142857.14,J44,142857.14)</f>
        <v>0</v>
      </c>
      <c r="M44" s="312"/>
    </row>
    <row r="45" spans="1:15" s="166" customFormat="1" ht="14.45" customHeight="1" x14ac:dyDescent="0.25">
      <c r="F45" s="151"/>
      <c r="G45" s="34"/>
      <c r="H45" s="152"/>
      <c r="I45" s="152"/>
      <c r="J45" s="150"/>
      <c r="L45" s="167"/>
      <c r="M45" s="168"/>
    </row>
    <row r="46" spans="1:15" s="166" customFormat="1" x14ac:dyDescent="0.25">
      <c r="F46" s="294" t="s">
        <v>182</v>
      </c>
      <c r="G46" s="295"/>
      <c r="H46" s="295"/>
      <c r="I46" s="296"/>
      <c r="J46" s="148">
        <f>L34</f>
        <v>0</v>
      </c>
      <c r="L46" s="313">
        <f>IF(J46&lt;57142.86,J46,57142.86)</f>
        <v>0</v>
      </c>
      <c r="M46" s="314"/>
    </row>
    <row r="47" spans="1:15" s="166" customFormat="1" ht="14.45" customHeight="1" x14ac:dyDescent="0.25">
      <c r="F47" s="151"/>
      <c r="G47" s="34"/>
      <c r="H47" s="152"/>
      <c r="I47" s="152"/>
      <c r="J47" s="150"/>
      <c r="L47" s="167"/>
      <c r="M47" s="168"/>
    </row>
    <row r="48" spans="1:15" s="166" customFormat="1" ht="14.45" customHeight="1" x14ac:dyDescent="0.25">
      <c r="F48" s="316" t="s">
        <v>187</v>
      </c>
      <c r="G48" s="317"/>
      <c r="H48" s="317"/>
      <c r="I48" s="318"/>
      <c r="J48" s="148">
        <f>J44+J46</f>
        <v>0</v>
      </c>
      <c r="L48" s="323">
        <f>L46+L44</f>
        <v>0</v>
      </c>
      <c r="M48" s="324"/>
    </row>
  </sheetData>
  <sheetProtection algorithmName="SHA-512" hashValue="y0E7wcTUc7mxF/Jj649i0XkJjClsHDRxN10PKfBqZg63cLbWrDq3LsQkfnvn2j7RmxD6FCws15RaB+mit6VbRQ==" saltValue="O7VNS3W0NE73d3E130LVxA==" spinCount="100000" sheet="1" objects="1" scenarios="1" selectLockedCells="1"/>
  <mergeCells count="23">
    <mergeCell ref="F48:I48"/>
    <mergeCell ref="M11:M12"/>
    <mergeCell ref="E11:K11"/>
    <mergeCell ref="L48:M48"/>
    <mergeCell ref="B2:C2"/>
    <mergeCell ref="B4:C4"/>
    <mergeCell ref="B8:C8"/>
    <mergeCell ref="E2:F2"/>
    <mergeCell ref="E4:F4"/>
    <mergeCell ref="B6:C6"/>
    <mergeCell ref="E6:F6"/>
    <mergeCell ref="E8:F8"/>
    <mergeCell ref="L11:L12"/>
    <mergeCell ref="L40:M43"/>
    <mergeCell ref="L44:M44"/>
    <mergeCell ref="L46:M46"/>
    <mergeCell ref="H3:M9"/>
    <mergeCell ref="A11:A13"/>
    <mergeCell ref="F40:I40"/>
    <mergeCell ref="F42:I42"/>
    <mergeCell ref="F44:I44"/>
    <mergeCell ref="F46:I46"/>
    <mergeCell ref="B11:C13"/>
  </mergeCells>
  <dataValidations count="2">
    <dataValidation type="list" allowBlank="1" showInputMessage="1" showErrorMessage="1" sqref="E5">
      <formula1>$AG$7:$AG$9</formula1>
    </dataValidation>
    <dataValidation type="whole" operator="lessThanOrEqual" allowBlank="1" showInputMessage="1" showErrorMessage="1" errorTitle="Valor Incorreto" error="Financiado um período máximo de 36 meses" sqref="E14:E33">
      <formula1>36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Auxiliar!$A$22:$A$38</xm:f>
          </x14:formula1>
          <xm:sqref>C14:C33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2"/>
  <sheetViews>
    <sheetView workbookViewId="0">
      <selection activeCell="B6" sqref="B6"/>
    </sheetView>
  </sheetViews>
  <sheetFormatPr defaultRowHeight="15" x14ac:dyDescent="0.25"/>
  <cols>
    <col min="2" max="2" width="56.28515625" customWidth="1"/>
    <col min="3" max="3" width="47.7109375" bestFit="1" customWidth="1"/>
    <col min="4" max="4" width="38.28515625" bestFit="1" customWidth="1"/>
  </cols>
  <sheetData>
    <row r="3" spans="2:4" ht="15.75" thickBot="1" x14ac:dyDescent="0.3"/>
    <row r="4" spans="2:4" ht="15.75" thickBot="1" x14ac:dyDescent="0.3">
      <c r="B4" s="122" t="s">
        <v>212</v>
      </c>
      <c r="C4" s="336" t="s">
        <v>274</v>
      </c>
      <c r="D4" s="337"/>
    </row>
    <row r="5" spans="2:4" x14ac:dyDescent="0.25">
      <c r="B5" s="121" t="s">
        <v>283</v>
      </c>
      <c r="C5" s="114" t="s">
        <v>275</v>
      </c>
      <c r="D5" s="101" t="s">
        <v>277</v>
      </c>
    </row>
    <row r="6" spans="2:4" x14ac:dyDescent="0.25">
      <c r="B6" s="119" t="s">
        <v>284</v>
      </c>
      <c r="C6" s="115" t="s">
        <v>276</v>
      </c>
      <c r="D6" s="99" t="s">
        <v>278</v>
      </c>
    </row>
    <row r="7" spans="2:4" ht="15.75" thickBot="1" x14ac:dyDescent="0.3">
      <c r="B7" s="119" t="s">
        <v>285</v>
      </c>
      <c r="C7" s="115" t="s">
        <v>280</v>
      </c>
      <c r="D7" s="99" t="s">
        <v>279</v>
      </c>
    </row>
    <row r="8" spans="2:4" ht="15.75" thickBot="1" x14ac:dyDescent="0.3">
      <c r="B8" s="119" t="s">
        <v>286</v>
      </c>
      <c r="C8" s="116" t="s">
        <v>235</v>
      </c>
      <c r="D8" s="108" t="s">
        <v>264</v>
      </c>
    </row>
    <row r="9" spans="2:4" x14ac:dyDescent="0.25">
      <c r="B9" s="119" t="s">
        <v>288</v>
      </c>
      <c r="C9" s="117" t="s">
        <v>262</v>
      </c>
      <c r="D9" s="109" t="s">
        <v>265</v>
      </c>
    </row>
    <row r="10" spans="2:4" ht="15.75" thickBot="1" x14ac:dyDescent="0.3">
      <c r="B10" s="119" t="s">
        <v>289</v>
      </c>
      <c r="C10" s="118" t="s">
        <v>263</v>
      </c>
      <c r="D10" s="109" t="s">
        <v>266</v>
      </c>
    </row>
    <row r="11" spans="2:4" x14ac:dyDescent="0.25">
      <c r="B11" s="119" t="s">
        <v>287</v>
      </c>
      <c r="C11" s="15"/>
      <c r="D11" s="109" t="s">
        <v>267</v>
      </c>
    </row>
    <row r="12" spans="2:4" x14ac:dyDescent="0.25">
      <c r="B12" s="119" t="s">
        <v>290</v>
      </c>
      <c r="D12" s="109" t="s">
        <v>268</v>
      </c>
    </row>
    <row r="13" spans="2:4" x14ac:dyDescent="0.25">
      <c r="B13" s="119" t="s">
        <v>291</v>
      </c>
      <c r="D13" s="109" t="s">
        <v>269</v>
      </c>
    </row>
    <row r="14" spans="2:4" x14ac:dyDescent="0.25">
      <c r="B14" s="119" t="s">
        <v>292</v>
      </c>
      <c r="D14" s="109" t="s">
        <v>270</v>
      </c>
    </row>
    <row r="15" spans="2:4" ht="15.75" thickBot="1" x14ac:dyDescent="0.3">
      <c r="B15" s="120" t="s">
        <v>293</v>
      </c>
      <c r="D15" s="109" t="s">
        <v>271</v>
      </c>
    </row>
    <row r="16" spans="2:4" x14ac:dyDescent="0.25">
      <c r="B16" s="94"/>
      <c r="D16" s="109" t="s">
        <v>272</v>
      </c>
    </row>
    <row r="17" spans="2:6" ht="15.75" thickBot="1" x14ac:dyDescent="0.3">
      <c r="B17" s="45"/>
      <c r="C17" s="45"/>
      <c r="D17" s="110" t="s">
        <v>273</v>
      </c>
      <c r="F17" s="45"/>
    </row>
    <row r="18" spans="2:6" ht="15.75" thickBot="1" x14ac:dyDescent="0.3">
      <c r="B18" s="100" t="s">
        <v>137</v>
      </c>
      <c r="C18" s="15"/>
      <c r="F18" s="46"/>
    </row>
    <row r="19" spans="2:6" x14ac:dyDescent="0.25">
      <c r="B19" s="103" t="s">
        <v>138</v>
      </c>
      <c r="C19" s="15"/>
      <c r="F19" s="46"/>
    </row>
    <row r="20" spans="2:6" x14ac:dyDescent="0.25">
      <c r="B20" s="106" t="s">
        <v>163</v>
      </c>
      <c r="C20" s="112" t="s">
        <v>147</v>
      </c>
    </row>
    <row r="21" spans="2:6" x14ac:dyDescent="0.25">
      <c r="B21" s="107" t="s">
        <v>164</v>
      </c>
      <c r="C21" s="22" t="s">
        <v>148</v>
      </c>
    </row>
    <row r="22" spans="2:6" ht="30" x14ac:dyDescent="0.25">
      <c r="B22" s="107" t="s">
        <v>165</v>
      </c>
      <c r="C22" s="22" t="s">
        <v>149</v>
      </c>
    </row>
    <row r="23" spans="2:6" ht="30" x14ac:dyDescent="0.25">
      <c r="B23" s="107" t="s">
        <v>166</v>
      </c>
      <c r="C23" s="23" t="s">
        <v>150</v>
      </c>
      <c r="D23" s="52"/>
    </row>
    <row r="24" spans="2:6" ht="30.75" customHeight="1" x14ac:dyDescent="0.25">
      <c r="B24" s="107" t="s">
        <v>167</v>
      </c>
      <c r="C24" s="23" t="s">
        <v>151</v>
      </c>
      <c r="D24" s="111"/>
    </row>
    <row r="25" spans="2:6" ht="30" x14ac:dyDescent="0.25">
      <c r="B25" s="107" t="s">
        <v>168</v>
      </c>
      <c r="C25" s="23" t="s">
        <v>152</v>
      </c>
      <c r="D25" s="111"/>
      <c r="E25" s="15"/>
    </row>
    <row r="26" spans="2:6" ht="30" x14ac:dyDescent="0.25">
      <c r="B26" s="107" t="s">
        <v>169</v>
      </c>
      <c r="C26" s="22" t="s">
        <v>153</v>
      </c>
      <c r="D26" s="111"/>
      <c r="E26" s="15"/>
    </row>
    <row r="27" spans="2:6" ht="46.5" customHeight="1" x14ac:dyDescent="0.25">
      <c r="B27" s="107" t="s">
        <v>170</v>
      </c>
      <c r="C27" s="22" t="s">
        <v>154</v>
      </c>
      <c r="D27" s="111"/>
      <c r="E27" s="15"/>
    </row>
    <row r="28" spans="2:6" ht="20.25" customHeight="1" x14ac:dyDescent="0.25">
      <c r="B28" s="107" t="s">
        <v>171</v>
      </c>
      <c r="C28" s="22" t="s">
        <v>155</v>
      </c>
      <c r="D28" s="111"/>
      <c r="E28" s="15"/>
    </row>
    <row r="29" spans="2:6" ht="16.5" customHeight="1" x14ac:dyDescent="0.25">
      <c r="B29" s="107" t="s">
        <v>172</v>
      </c>
      <c r="C29" s="22" t="s">
        <v>156</v>
      </c>
      <c r="D29" s="111"/>
      <c r="E29" s="15"/>
    </row>
    <row r="30" spans="2:6" ht="48" customHeight="1" x14ac:dyDescent="0.25">
      <c r="B30" s="107" t="s">
        <v>173</v>
      </c>
      <c r="C30" s="22" t="s">
        <v>157</v>
      </c>
      <c r="D30" s="111"/>
      <c r="E30" s="15"/>
    </row>
    <row r="31" spans="2:6" ht="31.5" customHeight="1" x14ac:dyDescent="0.25">
      <c r="B31" s="107" t="s">
        <v>174</v>
      </c>
      <c r="C31" s="22" t="s">
        <v>158</v>
      </c>
      <c r="D31" s="111"/>
      <c r="E31" s="15"/>
    </row>
    <row r="32" spans="2:6" ht="62.25" customHeight="1" x14ac:dyDescent="0.25">
      <c r="B32" s="107" t="s">
        <v>179</v>
      </c>
      <c r="C32" s="24" t="s">
        <v>159</v>
      </c>
      <c r="D32" s="15"/>
      <c r="E32" s="15"/>
    </row>
    <row r="33" spans="1:9" ht="20.25" customHeight="1" x14ac:dyDescent="0.25">
      <c r="B33" s="107" t="s">
        <v>175</v>
      </c>
      <c r="C33" s="24" t="s">
        <v>160</v>
      </c>
      <c r="D33" s="95"/>
      <c r="E33" s="95"/>
      <c r="F33" s="95"/>
      <c r="G33" s="95"/>
      <c r="H33" s="95"/>
      <c r="I33" s="95"/>
    </row>
    <row r="34" spans="1:9" ht="30.75" customHeight="1" x14ac:dyDescent="0.25">
      <c r="B34" s="107" t="s">
        <v>176</v>
      </c>
      <c r="C34" s="24" t="s">
        <v>161</v>
      </c>
      <c r="D34" s="94"/>
      <c r="E34" s="94"/>
      <c r="F34" s="94"/>
      <c r="G34" s="94"/>
      <c r="H34" s="94"/>
      <c r="I34" s="94"/>
    </row>
    <row r="35" spans="1:9" ht="58.5" customHeight="1" x14ac:dyDescent="0.25">
      <c r="B35" s="107" t="s">
        <v>178</v>
      </c>
      <c r="C35" s="102" t="s">
        <v>281</v>
      </c>
      <c r="D35" s="94"/>
      <c r="E35" s="94"/>
      <c r="F35" s="94"/>
      <c r="G35" s="94"/>
      <c r="H35" s="94"/>
      <c r="I35" s="94"/>
    </row>
    <row r="36" spans="1:9" ht="46.5" customHeight="1" x14ac:dyDescent="0.25">
      <c r="B36" s="105" t="s">
        <v>177</v>
      </c>
      <c r="C36" s="25" t="s">
        <v>162</v>
      </c>
      <c r="D36" s="94"/>
      <c r="E36" s="94"/>
      <c r="F36" s="94"/>
      <c r="G36" s="94"/>
      <c r="H36" s="94"/>
      <c r="I36" s="94"/>
    </row>
    <row r="37" spans="1:9" x14ac:dyDescent="0.25">
      <c r="A37" s="15"/>
      <c r="B37" s="104"/>
      <c r="C37" s="15"/>
      <c r="D37" s="94"/>
      <c r="E37" s="94"/>
      <c r="F37" s="94"/>
      <c r="G37" s="94"/>
      <c r="H37" s="94"/>
      <c r="I37" s="94"/>
    </row>
    <row r="38" spans="1:9" ht="15" customHeight="1" x14ac:dyDescent="0.25">
      <c r="A38" s="15"/>
      <c r="B38" s="104"/>
      <c r="C38" s="15"/>
      <c r="D38" s="94"/>
      <c r="E38" s="94"/>
      <c r="F38" s="94"/>
      <c r="G38" s="94"/>
      <c r="H38" s="94"/>
      <c r="I38" s="94"/>
    </row>
    <row r="39" spans="1:9" x14ac:dyDescent="0.25">
      <c r="A39" s="15"/>
      <c r="B39" s="104"/>
      <c r="C39" s="15"/>
      <c r="D39" s="94"/>
      <c r="E39" s="94"/>
      <c r="F39" s="94"/>
      <c r="G39" s="94"/>
      <c r="H39" s="94"/>
      <c r="I39" s="94"/>
    </row>
    <row r="40" spans="1:9" x14ac:dyDescent="0.25">
      <c r="A40" s="15"/>
      <c r="B40" s="104"/>
      <c r="C40" s="15"/>
      <c r="D40" s="94"/>
      <c r="E40" s="94"/>
      <c r="F40" s="94"/>
      <c r="G40" s="94"/>
      <c r="H40" s="94"/>
      <c r="I40" s="94"/>
    </row>
    <row r="41" spans="1:9" ht="15" customHeight="1" x14ac:dyDescent="0.25">
      <c r="A41" s="15"/>
      <c r="B41" s="15"/>
      <c r="C41" s="15"/>
      <c r="D41" s="94"/>
      <c r="E41" s="94"/>
      <c r="F41" s="94"/>
      <c r="G41" s="94"/>
      <c r="H41" s="94"/>
      <c r="I41" s="94"/>
    </row>
    <row r="42" spans="1:9" x14ac:dyDescent="0.25">
      <c r="A42" s="15"/>
      <c r="B42" s="96"/>
      <c r="C42" s="94"/>
      <c r="D42" s="94"/>
      <c r="E42" s="94"/>
      <c r="F42" s="94"/>
      <c r="G42" s="94"/>
      <c r="H42" s="94"/>
      <c r="I42" s="94"/>
    </row>
    <row r="43" spans="1:9" x14ac:dyDescent="0.25">
      <c r="A43" s="15"/>
      <c r="B43" s="96"/>
      <c r="C43" s="94"/>
      <c r="D43" s="94"/>
      <c r="E43" s="94"/>
      <c r="F43" s="94"/>
      <c r="G43" s="94"/>
      <c r="H43" s="94"/>
      <c r="I43" s="94"/>
    </row>
    <row r="44" spans="1:9" x14ac:dyDescent="0.25">
      <c r="B44" s="45"/>
    </row>
    <row r="45" spans="1:9" x14ac:dyDescent="0.25">
      <c r="B45" s="97"/>
    </row>
    <row r="46" spans="1:9" x14ac:dyDescent="0.25">
      <c r="B46" s="97"/>
    </row>
    <row r="48" spans="1:9" x14ac:dyDescent="0.25">
      <c r="B48" s="98"/>
    </row>
    <row r="52" spans="2:2" x14ac:dyDescent="0.25">
      <c r="B52" s="98"/>
    </row>
  </sheetData>
  <protectedRanges>
    <protectedRange sqref="B18:B21 C18:C19 C21" name="Intervalo3"/>
    <protectedRange sqref="B18:B21 C18:C19 C21" name="Intervalo1"/>
    <protectedRange sqref="B18:B21 C18:C19 C21" name="Intervalo2"/>
  </protectedRanges>
  <mergeCells count="1">
    <mergeCell ref="C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showGridLines="0" topLeftCell="A25" workbookViewId="0">
      <selection activeCell="A14" sqref="A14:XFD14"/>
    </sheetView>
  </sheetViews>
  <sheetFormatPr defaultRowHeight="15" x14ac:dyDescent="0.25"/>
  <cols>
    <col min="1" max="1" width="217.85546875" customWidth="1"/>
    <col min="2" max="2" width="47.140625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7" width="24.5703125" customWidth="1"/>
  </cols>
  <sheetData>
    <row r="2" spans="1:6" ht="15.75" thickBot="1" x14ac:dyDescent="0.3">
      <c r="A2" s="338"/>
      <c r="B2" s="338"/>
      <c r="C2" s="338"/>
      <c r="D2" s="338"/>
      <c r="E2" s="338"/>
      <c r="F2" s="338"/>
    </row>
    <row r="3" spans="1:6" x14ac:dyDescent="0.25">
      <c r="A3" s="6" t="s">
        <v>125</v>
      </c>
      <c r="B3" s="16" t="s">
        <v>132</v>
      </c>
      <c r="C3" s="16" t="s">
        <v>141</v>
      </c>
      <c r="D3" s="11"/>
    </row>
    <row r="4" spans="1:6" ht="13.5" customHeight="1" x14ac:dyDescent="0.25">
      <c r="A4" s="7" t="s">
        <v>122</v>
      </c>
      <c r="B4" s="15" t="s">
        <v>133</v>
      </c>
      <c r="C4" s="17" t="s">
        <v>142</v>
      </c>
      <c r="D4" s="8"/>
    </row>
    <row r="5" spans="1:6" ht="13.5" customHeight="1" x14ac:dyDescent="0.25">
      <c r="A5" s="7"/>
      <c r="B5" s="15"/>
      <c r="C5" s="15"/>
      <c r="D5" s="8"/>
    </row>
    <row r="6" spans="1:6" ht="13.5" customHeight="1" x14ac:dyDescent="0.25">
      <c r="A6" s="7" t="s">
        <v>123</v>
      </c>
      <c r="B6" s="15" t="s">
        <v>134</v>
      </c>
      <c r="C6" s="17" t="s">
        <v>143</v>
      </c>
      <c r="D6" s="8"/>
    </row>
    <row r="7" spans="1:6" ht="13.5" customHeight="1" x14ac:dyDescent="0.25">
      <c r="A7" s="7"/>
      <c r="B7" s="15" t="s">
        <v>135</v>
      </c>
      <c r="C7" s="15"/>
      <c r="D7" s="8"/>
    </row>
    <row r="8" spans="1:6" ht="13.5" customHeight="1" x14ac:dyDescent="0.25">
      <c r="A8" s="7"/>
      <c r="B8" s="15"/>
      <c r="C8" s="15"/>
      <c r="D8" s="8"/>
    </row>
    <row r="9" spans="1:6" ht="15.75" thickBot="1" x14ac:dyDescent="0.3">
      <c r="A9" s="9" t="s">
        <v>124</v>
      </c>
      <c r="B9" s="18" t="s">
        <v>136</v>
      </c>
      <c r="C9" s="18" t="s">
        <v>144</v>
      </c>
      <c r="D9" s="10"/>
    </row>
    <row r="11" spans="1:6" ht="15.75" thickBot="1" x14ac:dyDescent="0.3"/>
    <row r="12" spans="1:6" x14ac:dyDescent="0.25">
      <c r="A12" s="6" t="s">
        <v>126</v>
      </c>
      <c r="B12" s="11"/>
    </row>
    <row r="13" spans="1:6" s="2" customFormat="1" ht="21" customHeight="1" x14ac:dyDescent="0.25">
      <c r="A13" s="12" t="s">
        <v>127</v>
      </c>
      <c r="B13" s="13" t="s">
        <v>130</v>
      </c>
    </row>
    <row r="14" spans="1:6" s="2" customFormat="1" ht="21" customHeight="1" x14ac:dyDescent="0.25">
      <c r="A14" s="12" t="s">
        <v>128</v>
      </c>
      <c r="B14" s="13" t="s">
        <v>131</v>
      </c>
    </row>
    <row r="15" spans="1:6" x14ac:dyDescent="0.25">
      <c r="A15" s="7" t="s">
        <v>129</v>
      </c>
      <c r="B15" s="8"/>
    </row>
    <row r="16" spans="1:6" ht="6.75" customHeight="1" thickBot="1" x14ac:dyDescent="0.3">
      <c r="A16" s="9"/>
      <c r="B16" s="10"/>
    </row>
    <row r="19" spans="1:2" ht="15.75" thickBot="1" x14ac:dyDescent="0.3"/>
    <row r="20" spans="1:2" x14ac:dyDescent="0.25">
      <c r="A20" s="6" t="s">
        <v>137</v>
      </c>
      <c r="B20" s="11"/>
    </row>
    <row r="21" spans="1:2" ht="12.75" customHeight="1" x14ac:dyDescent="0.25">
      <c r="A21" s="7" t="s">
        <v>138</v>
      </c>
      <c r="B21" s="8"/>
    </row>
    <row r="22" spans="1:2" x14ac:dyDescent="0.25">
      <c r="A22" s="21" t="s">
        <v>163</v>
      </c>
      <c r="B22" s="21" t="s">
        <v>147</v>
      </c>
    </row>
    <row r="23" spans="1:2" x14ac:dyDescent="0.25">
      <c r="A23" s="22" t="s">
        <v>164</v>
      </c>
      <c r="B23" s="22" t="s">
        <v>148</v>
      </c>
    </row>
    <row r="24" spans="1:2" x14ac:dyDescent="0.25">
      <c r="A24" s="22" t="s">
        <v>165</v>
      </c>
      <c r="B24" s="22" t="s">
        <v>149</v>
      </c>
    </row>
    <row r="25" spans="1:2" x14ac:dyDescent="0.25">
      <c r="A25" s="22" t="s">
        <v>166</v>
      </c>
      <c r="B25" s="23" t="s">
        <v>150</v>
      </c>
    </row>
    <row r="26" spans="1:2" x14ac:dyDescent="0.25">
      <c r="A26" s="22" t="s">
        <v>167</v>
      </c>
      <c r="B26" s="23" t="s">
        <v>151</v>
      </c>
    </row>
    <row r="27" spans="1:2" x14ac:dyDescent="0.25">
      <c r="A27" s="22" t="s">
        <v>168</v>
      </c>
      <c r="B27" s="23" t="s">
        <v>152</v>
      </c>
    </row>
    <row r="28" spans="1:2" x14ac:dyDescent="0.25">
      <c r="A28" s="22" t="s">
        <v>169</v>
      </c>
      <c r="B28" s="22" t="s">
        <v>153</v>
      </c>
    </row>
    <row r="29" spans="1:2" x14ac:dyDescent="0.25">
      <c r="A29" s="22" t="s">
        <v>170</v>
      </c>
      <c r="B29" s="22" t="s">
        <v>154</v>
      </c>
    </row>
    <row r="30" spans="1:2" x14ac:dyDescent="0.25">
      <c r="A30" s="22" t="s">
        <v>171</v>
      </c>
      <c r="B30" s="22" t="s">
        <v>155</v>
      </c>
    </row>
    <row r="31" spans="1:2" x14ac:dyDescent="0.25">
      <c r="A31" s="22" t="s">
        <v>172</v>
      </c>
      <c r="B31" s="22" t="s">
        <v>156</v>
      </c>
    </row>
    <row r="32" spans="1:2" x14ac:dyDescent="0.25">
      <c r="A32" s="22" t="s">
        <v>173</v>
      </c>
      <c r="B32" s="22" t="s">
        <v>157</v>
      </c>
    </row>
    <row r="33" spans="1:2" x14ac:dyDescent="0.25">
      <c r="A33" s="22" t="s">
        <v>174</v>
      </c>
      <c r="B33" s="22" t="s">
        <v>158</v>
      </c>
    </row>
    <row r="34" spans="1:2" ht="18" customHeight="1" x14ac:dyDescent="0.25">
      <c r="A34" s="22" t="s">
        <v>179</v>
      </c>
      <c r="B34" s="24" t="s">
        <v>159</v>
      </c>
    </row>
    <row r="35" spans="1:2" x14ac:dyDescent="0.25">
      <c r="A35" s="22" t="s">
        <v>175</v>
      </c>
      <c r="B35" s="24" t="s">
        <v>160</v>
      </c>
    </row>
    <row r="36" spans="1:2" x14ac:dyDescent="0.25">
      <c r="A36" s="22" t="s">
        <v>176</v>
      </c>
      <c r="B36" s="24" t="s">
        <v>161</v>
      </c>
    </row>
    <row r="37" spans="1:2" x14ac:dyDescent="0.25">
      <c r="A37" s="26" t="s">
        <v>177</v>
      </c>
      <c r="B37" s="25" t="s">
        <v>162</v>
      </c>
    </row>
    <row r="38" spans="1:2" x14ac:dyDescent="0.25">
      <c r="A38" s="14"/>
      <c r="B38" s="8"/>
    </row>
    <row r="39" spans="1:2" x14ac:dyDescent="0.25">
      <c r="A39" s="14" t="s">
        <v>139</v>
      </c>
      <c r="B39" s="8"/>
    </row>
    <row r="40" spans="1:2" x14ac:dyDescent="0.25">
      <c r="A40" s="14"/>
      <c r="B40" s="8"/>
    </row>
    <row r="41" spans="1:2" x14ac:dyDescent="0.25">
      <c r="A41" s="14" t="s">
        <v>140</v>
      </c>
      <c r="B41" s="8"/>
    </row>
    <row r="42" spans="1:2" ht="15.75" thickBot="1" x14ac:dyDescent="0.3">
      <c r="A42" s="9"/>
      <c r="B42" s="10"/>
    </row>
    <row r="45" spans="1:2" x14ac:dyDescent="0.25">
      <c r="A45" s="3" t="s">
        <v>145</v>
      </c>
    </row>
    <row r="48" spans="1:2" x14ac:dyDescent="0.25">
      <c r="A48" t="s">
        <v>146</v>
      </c>
    </row>
    <row r="50" spans="1:1" x14ac:dyDescent="0.25">
      <c r="A50" s="142"/>
    </row>
    <row r="59" spans="1:1" x14ac:dyDescent="0.25">
      <c r="A59" t="s">
        <v>197</v>
      </c>
    </row>
    <row r="60" spans="1:1" x14ac:dyDescent="0.25">
      <c r="A60" t="s">
        <v>198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</vt:i4>
      </vt:variant>
    </vt:vector>
  </HeadingPairs>
  <TitlesOfParts>
    <vt:vector size="7" baseType="lpstr">
      <vt:lpstr>Baixa Densidade</vt:lpstr>
      <vt:lpstr>Memória Descritiva_ES</vt:lpstr>
      <vt:lpstr>Simulador_ES</vt:lpstr>
      <vt:lpstr>Referências</vt:lpstr>
      <vt:lpstr>Auxiliar</vt:lpstr>
      <vt:lpstr>'Memória Descritiva_ES'!Área_de_Impressão</vt:lpstr>
      <vt:lpstr>'Memória Descritiva_ES'!Títulos_de_Impressão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Claudia Dinis</cp:lastModifiedBy>
  <dcterms:created xsi:type="dcterms:W3CDTF">2017-05-14T21:42:36Z</dcterms:created>
  <dcterms:modified xsi:type="dcterms:W3CDTF">2020-07-13T13:50:25Z</dcterms:modified>
</cp:coreProperties>
</file>